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zy\Downloads\"/>
    </mc:Choice>
  </mc:AlternateContent>
  <xr:revisionPtr revIDLastSave="0" documentId="8_{B3209DC1-5416-4C54-A3BF-0DF50E8DAD1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7" i="1" l="1"/>
  <c r="J79" i="1" l="1"/>
  <c r="K79" i="1" s="1"/>
  <c r="J80" i="1"/>
  <c r="K80" i="1" s="1"/>
  <c r="J81" i="1"/>
  <c r="K81" i="1" s="1"/>
  <c r="J82" i="1"/>
  <c r="K82" i="1" s="1"/>
  <c r="I388" i="1" l="1"/>
  <c r="I389" i="1"/>
  <c r="I390" i="1"/>
  <c r="I391" i="1"/>
  <c r="I392" i="1"/>
  <c r="I393" i="1"/>
  <c r="I394" i="1"/>
  <c r="I395" i="1"/>
  <c r="I372" i="1"/>
  <c r="I373" i="1"/>
  <c r="I374" i="1"/>
  <c r="I375" i="1"/>
  <c r="I376" i="1"/>
  <c r="I368" i="1"/>
  <c r="I369" i="1"/>
  <c r="I370" i="1"/>
  <c r="I367" i="1"/>
  <c r="I351" i="1"/>
  <c r="I352" i="1"/>
  <c r="I353" i="1"/>
  <c r="I354" i="1"/>
  <c r="I355" i="1"/>
  <c r="I356" i="1"/>
  <c r="I357" i="1"/>
  <c r="I358" i="1"/>
  <c r="I350" i="1"/>
  <c r="I336" i="1"/>
  <c r="I333" i="1"/>
  <c r="I330" i="1"/>
  <c r="I327" i="1"/>
  <c r="I324" i="1"/>
  <c r="I321" i="1"/>
  <c r="I318" i="1"/>
  <c r="I315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290" i="1"/>
  <c r="I259" i="1"/>
  <c r="I260" i="1"/>
  <c r="I261" i="1"/>
  <c r="I262" i="1"/>
  <c r="I263" i="1"/>
  <c r="I264" i="1"/>
  <c r="I266" i="1"/>
  <c r="I267" i="1"/>
  <c r="I258" i="1"/>
  <c r="I251" i="1"/>
  <c r="I252" i="1"/>
  <c r="I253" i="1"/>
  <c r="I254" i="1"/>
  <c r="I255" i="1"/>
  <c r="I256" i="1"/>
  <c r="I250" i="1"/>
  <c r="I249" i="1"/>
  <c r="I248" i="1"/>
  <c r="I247" i="1"/>
  <c r="I246" i="1"/>
  <c r="I245" i="1"/>
  <c r="I244" i="1"/>
  <c r="I243" i="1"/>
  <c r="I235" i="1"/>
  <c r="I236" i="1"/>
  <c r="I237" i="1"/>
  <c r="I238" i="1"/>
  <c r="I239" i="1"/>
  <c r="I240" i="1"/>
  <c r="I241" i="1"/>
  <c r="I234" i="1"/>
  <c r="I214" i="1"/>
  <c r="I217" i="1"/>
  <c r="I216" i="1"/>
  <c r="I215" i="1"/>
  <c r="I213" i="1"/>
  <c r="I212" i="1"/>
  <c r="I210" i="1"/>
  <c r="I209" i="1"/>
  <c r="I198" i="1"/>
  <c r="I199" i="1"/>
  <c r="I200" i="1"/>
  <c r="I201" i="1"/>
  <c r="I202" i="1"/>
  <c r="I203" i="1"/>
  <c r="I204" i="1"/>
  <c r="I205" i="1"/>
  <c r="I206" i="1"/>
  <c r="I207" i="1"/>
  <c r="I208" i="1"/>
  <c r="I197" i="1"/>
  <c r="I190" i="1"/>
  <c r="I191" i="1"/>
  <c r="I192" i="1"/>
  <c r="I193" i="1"/>
  <c r="I194" i="1"/>
  <c r="I195" i="1"/>
  <c r="I189" i="1"/>
  <c r="I128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37" i="1"/>
  <c r="I38" i="1"/>
  <c r="I39" i="1"/>
  <c r="I40" i="1"/>
  <c r="I41" i="1"/>
  <c r="I42" i="1"/>
  <c r="I43" i="1"/>
  <c r="I44" i="1"/>
  <c r="I36" i="1"/>
  <c r="I119" i="1"/>
  <c r="I120" i="1"/>
  <c r="I121" i="1"/>
  <c r="I122" i="1"/>
  <c r="I123" i="1"/>
  <c r="I124" i="1"/>
  <c r="I125" i="1"/>
  <c r="I126" i="1"/>
  <c r="I127" i="1"/>
  <c r="I118" i="1"/>
  <c r="I186" i="1"/>
  <c r="I187" i="1"/>
  <c r="I183" i="1"/>
  <c r="I184" i="1"/>
  <c r="I185" i="1"/>
  <c r="I182" i="1"/>
  <c r="I179" i="1"/>
  <c r="I180" i="1"/>
  <c r="I181" i="1"/>
  <c r="I178" i="1"/>
  <c r="I176" i="1"/>
  <c r="I159" i="1"/>
  <c r="I90" i="1"/>
  <c r="I157" i="1"/>
  <c r="I156" i="1"/>
  <c r="I139" i="1"/>
  <c r="I141" i="1"/>
  <c r="I142" i="1"/>
  <c r="I144" i="1"/>
  <c r="I145" i="1"/>
  <c r="I147" i="1"/>
  <c r="I148" i="1"/>
  <c r="I150" i="1"/>
  <c r="I151" i="1"/>
  <c r="I153" i="1"/>
  <c r="I154" i="1"/>
  <c r="I138" i="1"/>
  <c r="I114" i="1"/>
  <c r="I115" i="1"/>
  <c r="I116" i="1"/>
  <c r="I113" i="1"/>
  <c r="I107" i="1"/>
  <c r="I108" i="1"/>
  <c r="I109" i="1"/>
  <c r="I110" i="1"/>
  <c r="I111" i="1"/>
  <c r="I106" i="1"/>
  <c r="I174" i="1"/>
  <c r="I175" i="1"/>
  <c r="I173" i="1"/>
  <c r="I172" i="1"/>
  <c r="I70" i="1"/>
  <c r="I71" i="1"/>
  <c r="I72" i="1"/>
  <c r="I73" i="1"/>
  <c r="I74" i="1"/>
  <c r="I75" i="1"/>
  <c r="I76" i="1"/>
  <c r="I77" i="1"/>
  <c r="I78" i="1"/>
  <c r="I69" i="1"/>
  <c r="I67" i="1"/>
  <c r="I66" i="1"/>
  <c r="I32" i="1"/>
  <c r="I33" i="1"/>
  <c r="I34" i="1"/>
  <c r="I31" i="1"/>
  <c r="I27" i="1"/>
  <c r="I28" i="1"/>
  <c r="I29" i="1"/>
  <c r="I26" i="1"/>
  <c r="I24" i="1"/>
  <c r="I23" i="1"/>
  <c r="I22" i="1"/>
  <c r="I21" i="1"/>
  <c r="I20" i="1"/>
  <c r="I19" i="1"/>
  <c r="I13" i="1"/>
  <c r="I14" i="1"/>
  <c r="I15" i="1"/>
  <c r="I16" i="1"/>
  <c r="I17" i="1"/>
  <c r="I12" i="1"/>
  <c r="I196" i="1"/>
  <c r="I112" i="1"/>
  <c r="I117" i="1"/>
  <c r="I97" i="1"/>
  <c r="I96" i="1"/>
  <c r="I95" i="1"/>
  <c r="I18" i="1"/>
  <c r="I25" i="1"/>
  <c r="I30" i="1"/>
  <c r="I35" i="1"/>
  <c r="I65" i="1"/>
  <c r="I68" i="1"/>
  <c r="I378" i="1"/>
  <c r="I340" i="1"/>
  <c r="I341" i="1"/>
  <c r="I339" i="1"/>
  <c r="I342" i="1"/>
  <c r="I226" i="1"/>
  <c r="I220" i="1"/>
  <c r="I221" i="1"/>
  <c r="I222" i="1"/>
  <c r="I223" i="1"/>
  <c r="I219" i="1"/>
  <c r="I160" i="1"/>
  <c r="I161" i="1"/>
  <c r="I162" i="1"/>
  <c r="I163" i="1"/>
  <c r="I164" i="1"/>
  <c r="I130" i="1"/>
  <c r="I83" i="1"/>
  <c r="I84" i="1"/>
  <c r="I85" i="1"/>
  <c r="I86" i="1"/>
  <c r="I87" i="1"/>
  <c r="I88" i="1"/>
  <c r="I91" i="1"/>
  <c r="I92" i="1"/>
  <c r="I93" i="1"/>
  <c r="I94" i="1"/>
  <c r="J174" i="1" l="1"/>
  <c r="K174" i="1" s="1"/>
  <c r="J180" i="1"/>
  <c r="K180" i="1" s="1"/>
  <c r="J179" i="1"/>
  <c r="K179" i="1" s="1"/>
  <c r="J182" i="1"/>
  <c r="K182" i="1" s="1"/>
  <c r="J172" i="1"/>
  <c r="K172" i="1" s="1"/>
  <c r="J176" i="1"/>
  <c r="K176" i="1" s="1"/>
  <c r="J173" i="1"/>
  <c r="K173" i="1" s="1"/>
  <c r="J178" i="1"/>
  <c r="K178" i="1" s="1"/>
  <c r="J175" i="1"/>
  <c r="K175" i="1" s="1"/>
  <c r="J181" i="1"/>
  <c r="K181" i="1" s="1"/>
</calcChain>
</file>

<file path=xl/sharedStrings.xml><?xml version="1.0" encoding="utf-8"?>
<sst xmlns="http://schemas.openxmlformats.org/spreadsheetml/2006/main" count="946" uniqueCount="783">
  <si>
    <r>
      <rPr>
        <b/>
        <sz val="18"/>
        <rFont val="Arial"/>
        <family val="2"/>
      </rPr>
      <t>ШКОЛЬНАЯ МЕБЕЛЬ</t>
    </r>
  </si>
  <si>
    <r>
      <rPr>
        <b/>
        <sz val="11"/>
        <color rgb="FFFFFFFF"/>
        <rFont val="Arial"/>
        <family val="2"/>
      </rPr>
      <t>СКЛАДСКИЕ ЦВЕТА МЕБЕЛИ</t>
    </r>
  </si>
  <si>
    <t>1.</t>
  </si>
  <si>
    <t>1.01.</t>
  </si>
  <si>
    <t>1.02.</t>
  </si>
  <si>
    <t>1.03.</t>
  </si>
  <si>
    <t>1.04.</t>
  </si>
  <si>
    <t>1.05.</t>
  </si>
  <si>
    <t>1.06.</t>
  </si>
  <si>
    <t>1.07.</t>
  </si>
  <si>
    <t>1.08.</t>
  </si>
  <si>
    <t>1.09.</t>
  </si>
  <si>
    <t>1.10.</t>
  </si>
  <si>
    <t>1.11.</t>
  </si>
  <si>
    <t>1.12.</t>
  </si>
  <si>
    <t>1.13.</t>
  </si>
  <si>
    <t>1.14.</t>
  </si>
  <si>
    <t>1.15.</t>
  </si>
  <si>
    <t>1.16.</t>
  </si>
  <si>
    <t>2.</t>
  </si>
  <si>
    <t>4.</t>
  </si>
  <si>
    <t>5.</t>
  </si>
  <si>
    <t>6.</t>
  </si>
  <si>
    <t>7.</t>
  </si>
  <si>
    <t>8.</t>
  </si>
  <si>
    <t>9.</t>
  </si>
  <si>
    <t>10.</t>
  </si>
  <si>
    <t>3.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</si>
  <si>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</si>
  <si>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</si>
  <si>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</si>
  <si>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</si>
  <si>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</si>
  <si>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</si>
  <si>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</si>
  <si>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</si>
  <si>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</si>
  <si>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</si>
  <si>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</si>
  <si>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</si>
  <si>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</si>
  <si>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</si>
  <si>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</si>
  <si>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</si>
  <si>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</si>
  <si>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1.34.</t>
  </si>
  <si>
    <t>1.35.</t>
  </si>
  <si>
    <t>1.36.</t>
  </si>
  <si>
    <t>1.37.</t>
  </si>
  <si>
    <t>1.38.</t>
  </si>
  <si>
    <t>1.39.</t>
  </si>
  <si>
    <t>1.40.</t>
  </si>
  <si>
    <t>1.41.</t>
  </si>
  <si>
    <t>1.42.</t>
  </si>
  <si>
    <t>1.43.</t>
  </si>
  <si>
    <t>1.44.</t>
  </si>
  <si>
    <t>1.45.</t>
  </si>
  <si>
    <t>1.46.</t>
  </si>
  <si>
    <t>1.47.</t>
  </si>
  <si>
    <t>1.48.</t>
  </si>
  <si>
    <t>1.49.</t>
  </si>
  <si>
    <t>1.50.</t>
  </si>
  <si>
    <t>1.51.</t>
  </si>
  <si>
    <t>1.52.</t>
  </si>
  <si>
    <t>1.53.</t>
  </si>
  <si>
    <t>1.54.</t>
  </si>
  <si>
    <t>1.55.</t>
  </si>
  <si>
    <t>1.56.</t>
  </si>
  <si>
    <t>1.57.</t>
  </si>
  <si>
    <t>1.58.</t>
  </si>
  <si>
    <t>1.59.</t>
  </si>
  <si>
    <t>1.60.</t>
  </si>
  <si>
    <t>1.61.</t>
  </si>
  <si>
    <t>1.62.</t>
  </si>
  <si>
    <t>1.63.</t>
  </si>
  <si>
    <t>1.64.</t>
  </si>
  <si>
    <t>1.65.</t>
  </si>
  <si>
    <t>1.66.</t>
  </si>
  <si>
    <t>1.67.</t>
  </si>
  <si>
    <t>1.68.</t>
  </si>
  <si>
    <t>1.69.</t>
  </si>
  <si>
    <t>1.70.</t>
  </si>
  <si>
    <t>1.71.</t>
  </si>
  <si>
    <t>1.72.</t>
  </si>
  <si>
    <t>1.73.</t>
  </si>
  <si>
    <t>2.01.</t>
  </si>
  <si>
    <t>2.02.</t>
  </si>
  <si>
    <t>2.03.</t>
  </si>
  <si>
    <t>2.04.</t>
  </si>
  <si>
    <t>2.05.</t>
  </si>
  <si>
    <t>2.06.</t>
  </si>
  <si>
    <t>2.07.</t>
  </si>
  <si>
    <t>2.08.</t>
  </si>
  <si>
    <t>2.09.</t>
  </si>
  <si>
    <t>2.10.</t>
  </si>
  <si>
    <r>
      <rPr>
        <b/>
        <sz val="10"/>
        <rFont val="Arial Cyr"/>
        <charset val="204"/>
      </rPr>
      <t>№
п/п</t>
    </r>
  </si>
  <si>
    <t>Наименование продукции</t>
  </si>
  <si>
    <r>
      <rPr>
        <b/>
        <sz val="10"/>
        <rFont val="Arial Cyr"/>
        <charset val="204"/>
      </rPr>
      <t>Размер (ШхГхВ),
мм</t>
    </r>
  </si>
  <si>
    <r>
      <rPr>
        <b/>
        <sz val="11"/>
        <color rgb="FFFFFFFF"/>
        <rFont val="Arial Cyr"/>
        <charset val="204"/>
      </rPr>
      <t>СТОЛЫ УЧЕНИЧЕСКИЕ</t>
    </r>
  </si>
  <si>
    <r>
      <rPr>
        <sz val="10"/>
        <color rgb="FFFFFFFF"/>
        <rFont val="Arial Cyr"/>
        <charset val="204"/>
      </rPr>
      <t>Столы ученические нерегулируемые двухместные</t>
    </r>
  </si>
  <si>
    <t>Стол ученический р.гр.№2</t>
  </si>
  <si>
    <t>1200 х 500 х 520</t>
  </si>
  <si>
    <t>Стол ученический р.гр.№3</t>
  </si>
  <si>
    <t>1200 х 500 х 580</t>
  </si>
  <si>
    <t>Стол ученический р.гр.№4</t>
  </si>
  <si>
    <t>1200 х 500 х 640</t>
  </si>
  <si>
    <t>Стол ученический р.гр.№5</t>
  </si>
  <si>
    <t>1200 х 500 х 700</t>
  </si>
  <si>
    <t>Стол ученический р.гр.№6</t>
  </si>
  <si>
    <t>1200 х 500 х 760</t>
  </si>
  <si>
    <t>Стол ученический р.гр.№7</t>
  </si>
  <si>
    <t>1200 х 500 х 820</t>
  </si>
  <si>
    <r>
      <rPr>
        <sz val="10"/>
        <color rgb="FFFFFFFF"/>
        <rFont val="Arial Cyr"/>
        <charset val="204"/>
      </rPr>
      <t>Столы ученические нерегулируемые одноместные</t>
    </r>
  </si>
  <si>
    <t>Стол ученический 1-местный р.гр.№2</t>
  </si>
  <si>
    <t>600 х 500 х 520</t>
  </si>
  <si>
    <t>Стол ученический 1-местный р.гр.№3</t>
  </si>
  <si>
    <t>600 х 500 х 580</t>
  </si>
  <si>
    <t>Стол ученический 1-местный р.гр.№4</t>
  </si>
  <si>
    <t>600 х 500 х 640</t>
  </si>
  <si>
    <t>Стол ученический 1-местный р.гр.№5</t>
  </si>
  <si>
    <t>600 х 500 х 700</t>
  </si>
  <si>
    <t>Стол ученический 1-местный р.гр.№6</t>
  </si>
  <si>
    <t>600 х 500 х 760</t>
  </si>
  <si>
    <t>Стол ученический 1-местный р.гр.№7</t>
  </si>
  <si>
    <t>600 х 500 х 820</t>
  </si>
  <si>
    <r>
      <rPr>
        <sz val="10"/>
        <color rgb="FFFFFFFF"/>
        <rFont val="Arial Cyr"/>
        <charset val="204"/>
      </rPr>
      <t>Столы ученические регулируемые двухместные</t>
    </r>
  </si>
  <si>
    <t>Стол ученический регулируемый р.гр.№2-4</t>
  </si>
  <si>
    <t>1200 х 500 х 520-640</t>
  </si>
  <si>
    <t>Стол ученический регулируемый р.гр.№3-5</t>
  </si>
  <si>
    <t>1200 х 500 х 580-700</t>
  </si>
  <si>
    <t>Стол ученический регулируемый р.гр.№4-6</t>
  </si>
  <si>
    <t>1200 х 500 х 640-760</t>
  </si>
  <si>
    <t>Стол ученический регулируемый р.гр.№5-7</t>
  </si>
  <si>
    <t>1200 х 500 х 700-820</t>
  </si>
  <si>
    <r>
      <rPr>
        <sz val="10"/>
        <color rgb="FFFFFFFF"/>
        <rFont val="Arial Cyr"/>
        <charset val="204"/>
      </rPr>
      <t>Столы ученические регулируемые одноместные</t>
    </r>
  </si>
  <si>
    <t>Стол ученический 1-местный регулируемый р.гр.№2-4</t>
  </si>
  <si>
    <t>600 х 500 х 520-640</t>
  </si>
  <si>
    <t>Стол ученический 1-местный регулируемый р.гр.№3-5</t>
  </si>
  <si>
    <t>600 х 500 х 580-700</t>
  </si>
  <si>
    <t>Стол ученический 1-местный регулируемый р.гр.№4-6</t>
  </si>
  <si>
    <t>600 х 500 х 640-760</t>
  </si>
  <si>
    <t>Стол ученический 1-местный регулируемый р.гр.№5-7</t>
  </si>
  <si>
    <t>600 х 500 х 700-820</t>
  </si>
  <si>
    <r>
      <rPr>
        <sz val="10"/>
        <color rgb="FFFFFFFF"/>
        <rFont val="Arial Cyr"/>
        <charset val="204"/>
      </rPr>
      <t>Столы ученические регулируемые двухместные с полкой и крышкой с фиксированным наклоном 10°</t>
    </r>
  </si>
  <si>
    <t>Стол ученический регулируемый с полкой р.гр.№2-4</t>
  </si>
  <si>
    <t>Стол ученический регулируемый с полкой р.гр.№3-5</t>
  </si>
  <si>
    <t>Стол ученический регулируемый с полкой р.гр.№4-6</t>
  </si>
  <si>
    <t>Стол ученический регулируемый с полкой р.гр.№5-7</t>
  </si>
  <si>
    <r>
      <rPr>
        <sz val="10"/>
        <color rgb="FFFFFFFF"/>
        <rFont val="Arial Cyr"/>
        <charset val="204"/>
      </rPr>
      <t>Столы ученические регулируемые одноместные с полкой и крышкой с фиксированным наклоном 10°</t>
    </r>
  </si>
  <si>
    <t>Стол ученический 1-местный регулируемый с полкой р.гр.№2-4</t>
  </si>
  <si>
    <t>Стол ученический 1-местный регулируемый с полкой р.гр.№3-5</t>
  </si>
  <si>
    <t>Стол ученический 1-местный регулируемый с полкой р.гр.№4-6</t>
  </si>
  <si>
    <t>Стол ученический 1-местный регулируемый с полкой р.гр.№5-7</t>
  </si>
  <si>
    <r>
      <rPr>
        <sz val="10"/>
        <color rgb="FFFFFFFF"/>
        <rFont val="Arial Cyr"/>
        <charset val="204"/>
      </rPr>
      <t>Столы ученические регулируемые двухместные с наклоном крышки 0°-35° (механизм "Растомат", 10 позиций)</t>
    </r>
  </si>
  <si>
    <t>Стол ученический регулируемый с наклоном крышки р.гр.№2-4</t>
  </si>
  <si>
    <t>Стол ученический регулируемый с наклоном крышки р.гр.№3-5</t>
  </si>
  <si>
    <t>Стол ученический регулируемый с наклоном крышки р.гр.№4-6</t>
  </si>
  <si>
    <t>Стол ученический регулируемый с наклоном крышки р.гр.№5-7</t>
  </si>
  <si>
    <r>
      <rPr>
        <sz val="10"/>
        <color rgb="FFFFFFFF"/>
        <rFont val="Arial Cyr"/>
        <charset val="204"/>
      </rPr>
      <t>Столы ученические регулируемые одноместные с наклоном крышки 0°-35° (механизм "Растомат", 10 позиций)</t>
    </r>
  </si>
  <si>
    <t>Стол ученический 1-местный регулируемый с наклоном крышки р.гр.№2-4</t>
  </si>
  <si>
    <t>Стол ученический 1-местный регулируемый с наклоном крышки р.гр.№3-5</t>
  </si>
  <si>
    <t>Стол ученический 1-местный регулируемый с наклоном крышки р.гр.№4-6</t>
  </si>
  <si>
    <t>Стол ученический 1-местный регулируемый с наклоном крышки р.гр.№5-7</t>
  </si>
  <si>
    <r>
      <rPr>
        <sz val="10"/>
        <color rgb="FFFFFFFF"/>
        <rFont val="Arial Cyr"/>
        <charset val="204"/>
      </rPr>
      <t>Столы ученические регулируемые двухместные с полкой и наклоном крышки 0°-35° ("Растомат", 10 позиций)</t>
    </r>
  </si>
  <si>
    <t>Стол ученический регулируемый с наклоном крышки и полкой р.гр.№2-4</t>
  </si>
  <si>
    <t>Стол ученический регулируемый с наклоном крышки и полкой р.гр.№3-5</t>
  </si>
  <si>
    <t>Стол ученический регулируемый с наклоном крышки и полкой р.гр.№4-6</t>
  </si>
  <si>
    <t>Стол ученический регулируемый с наклоном крышки и полкой р.гр.№5-7</t>
  </si>
  <si>
    <r>
      <rPr>
        <sz val="10"/>
        <color rgb="FFFFFFFF"/>
        <rFont val="Arial Cyr"/>
        <charset val="204"/>
      </rPr>
      <t>Столы ученические регулируемые одноместные с полкой и наклоном крышки 0°-35° ("Растомат", 10 позиций)</t>
    </r>
  </si>
  <si>
    <t>Стол ученический 1-местный регулир. с наклоном крышки и полкой р.гр.№2-4</t>
  </si>
  <si>
    <t>Стол ученический 1-местный регулир. с наклоном крышки и полкой р.гр.№3-5</t>
  </si>
  <si>
    <t>Стол ученический 1-местный регулир. с наклоном крышки и полкой р.гр.№4-6</t>
  </si>
  <si>
    <t>Стол ученический 1-местный регулир. с наклоном крышки и полкой р.гр.№5-7</t>
  </si>
  <si>
    <r>
      <rPr>
        <sz val="10"/>
        <color rgb="FFFFFFFF"/>
        <rFont val="Arial Cyr"/>
        <charset val="204"/>
      </rPr>
      <t>Столы ученические для работы стоя "Конторка"</t>
    </r>
  </si>
  <si>
    <t>Стол ученический регулируемый для работы стоя "Конторка" р.гр.№2-4</t>
  </si>
  <si>
    <t>600 х 570 х 750-950</t>
  </si>
  <si>
    <t>Стол ученический регулир. для работы стоя "Конторка" с полкой р.гр.№2-4</t>
  </si>
  <si>
    <r>
      <rPr>
        <sz val="10"/>
        <color rgb="FFFFFFFF"/>
        <rFont val="Arial Cyr"/>
        <charset val="204"/>
      </rPr>
      <t>Комплектующие для столов ученических</t>
    </r>
  </si>
  <si>
    <t>Металлокаркас стола ученического р.гр.№2</t>
  </si>
  <si>
    <t>Металлокаркас стола ученического р.гр.№3</t>
  </si>
  <si>
    <t>Металлокаркас стола ученического р.гр.№4</t>
  </si>
  <si>
    <t>Металлокаркас стола ученического р.гр.№5</t>
  </si>
  <si>
    <t>Металлокаркас стола ученического р.гр.№6</t>
  </si>
  <si>
    <t>Металлокаркас стола ученического р.гр.№7</t>
  </si>
  <si>
    <t>Металлокаркас стола ученического регулируемого р.гр.№2-4</t>
  </si>
  <si>
    <t>Металлокаркас стола ученического регулируемого р.гр.№3-5</t>
  </si>
  <si>
    <t>Металлокаркас стола ученического регулируемого р.гр.№4-6</t>
  </si>
  <si>
    <t>Металлокаркас стола ученического регулируемого р.гр.№5-7</t>
  </si>
  <si>
    <t>Механизм "Растомат" для столов с наклоном крышки (10-позиционный)</t>
  </si>
  <si>
    <t>Лоток  для письменных принадлежностей к столам с наклоном крышки</t>
  </si>
  <si>
    <t>238 х 34 х 10</t>
  </si>
  <si>
    <t>Крышка стола ученического двухместного</t>
  </si>
  <si>
    <t>1200 х 500 х 16</t>
  </si>
  <si>
    <t>Крышка стола ученического одноместного</t>
  </si>
  <si>
    <t>600 х 500 х 16</t>
  </si>
  <si>
    <t>Царга стола ученического двухместного</t>
  </si>
  <si>
    <t>960 х 250 х 16</t>
  </si>
  <si>
    <t>Царга стола ученического одноместного</t>
  </si>
  <si>
    <t>455 х 250 х 16</t>
  </si>
  <si>
    <r>
      <rPr>
        <sz val="10"/>
        <color rgb="FFFFFFFF"/>
        <rFont val="Arial Cyr"/>
        <charset val="204"/>
      </rPr>
      <t>Дополнительные опции к столам ученическим (плюс к стоимости единицы изделия)</t>
    </r>
  </si>
  <si>
    <t>Механизм плавного наклона крышки стола с помощью газлифта с фиксацией под любым углом</t>
  </si>
  <si>
    <t>Пластиковое двухстороннее покрытие крышки стола двухместного</t>
  </si>
  <si>
    <t>Пластиковое двухстороннее покрытие крышки стола одноместного</t>
  </si>
  <si>
    <t>Эргономическая крышка стола двухместного</t>
  </si>
  <si>
    <t>Эргономическая крышка стола одноместного</t>
  </si>
  <si>
    <t>Подстолье стола двухместного</t>
  </si>
  <si>
    <t>Подстолье стола одноместного</t>
  </si>
  <si>
    <t>Боковые фрезерованные накладки для стола ученического (пара)</t>
  </si>
  <si>
    <t>Закругление углов крышки стола</t>
  </si>
  <si>
    <t>Заказной декор ЛДСП</t>
  </si>
  <si>
    <t>звоните</t>
  </si>
  <si>
    <t>Заказной цвет металлокаркаса</t>
  </si>
  <si>
    <r>
      <rPr>
        <b/>
        <sz val="11"/>
        <color rgb="FFFFFFFF"/>
        <rFont val="Arial Cyr"/>
        <charset val="204"/>
      </rPr>
      <t>СТУЛЬЯ УЧЕНИЧЕСКИЕ</t>
    </r>
  </si>
  <si>
    <r>
      <rPr>
        <sz val="8"/>
        <color rgb="FFFFFFFF"/>
        <rFont val="Arial Cyr"/>
        <charset val="204"/>
      </rPr>
      <t>Металлические каркасы стульев изготавливаются из профильной трубы и покрываются ударопрочной порошково-полимерной краской с шагреневой структурой. На открытых торцах труб устанавливаются заглушки из ударопрочного полистирола. Все опоры снабжены полимерными подпятниками, предотвращающими порчу напольных покрытий. Сиденья и спинки - эргономические с закругленными углами, производятся из гнутоклееной березовой фанеры толщиной 10±1 мм, имеют бесцветное многослойное лаковое защитно-декоративное покрытие и крепятся к каркасу с помощью мебельных болтов и скрытых гаек, что предотвращает разборку стула без специального инструмента.</t>
    </r>
  </si>
  <si>
    <r>
      <rPr>
        <sz val="10"/>
        <color rgb="FFFFFFFF"/>
        <rFont val="Arial Cyr"/>
        <charset val="204"/>
      </rPr>
      <t>Стулья ученические нерегулируемые</t>
    </r>
  </si>
  <si>
    <t>Стул ученический р.гр.№2</t>
  </si>
  <si>
    <t>Стул ученический р.гр.№3</t>
  </si>
  <si>
    <t>Стул ученический р.гр.№4</t>
  </si>
  <si>
    <t>340 х 350 х 380</t>
  </si>
  <si>
    <t>Стул ученический р.гр.№5</t>
  </si>
  <si>
    <t>Стул ученический р.гр.№6</t>
  </si>
  <si>
    <t>380 х 380 х 460</t>
  </si>
  <si>
    <t>Стул ученический р.гр.№7</t>
  </si>
  <si>
    <t>380 х 380 х 500</t>
  </si>
  <si>
    <r>
      <rPr>
        <sz val="10"/>
        <color rgb="FFFFFFFF"/>
        <rFont val="Arial Cyr"/>
        <charset val="204"/>
      </rPr>
      <t>Стулья ученические регулируемые</t>
    </r>
  </si>
  <si>
    <t>Стул ученический регулируемый р.гр.№2-4</t>
  </si>
  <si>
    <t>340 х 350 х 300-380</t>
  </si>
  <si>
    <t>Стул ученический регулируемый р.гр.№3-5</t>
  </si>
  <si>
    <t>340 х 350 х 340-420</t>
  </si>
  <si>
    <t>Стул ученический регулируемый р.гр.№4-6</t>
  </si>
  <si>
    <t>380 х 380 х 380-460</t>
  </si>
  <si>
    <t>Стул ученический регулируемый р.гр.№5-7</t>
  </si>
  <si>
    <t>380 х 380 х 420-500</t>
  </si>
  <si>
    <r>
      <rPr>
        <sz val="10"/>
        <color rgb="FFFFFFFF"/>
        <rFont val="Arial Cyr"/>
        <charset val="204"/>
      </rPr>
      <t>Комплектующие для стульев ученических</t>
    </r>
  </si>
  <si>
    <t>Металлокаркас стула ученического р.гр.№2</t>
  </si>
  <si>
    <t>Металлокаркас стула ученического р.гр.№3</t>
  </si>
  <si>
    <t>Металлокаркас стула ученического р.гр.№4</t>
  </si>
  <si>
    <t>Металлокаркас стула ученического р.гр.№5</t>
  </si>
  <si>
    <t>Металлокаркас стула ученического р.гр.№6</t>
  </si>
  <si>
    <t>Металлокаркас стула ученического р.гр.№7</t>
  </si>
  <si>
    <t>Металлокаркас стула ученического регулируемого р.гр.№2-4</t>
  </si>
  <si>
    <t>Металлокаркас стула ученического регулируемого р.гр.№3-5</t>
  </si>
  <si>
    <t>Металлокаркас стула ученического регулируемого р.гр.№4-6</t>
  </si>
  <si>
    <t>Металлокаркас стула ученического регулируемого р.гр.№5-7</t>
  </si>
  <si>
    <t>Ремкомплект стула ученического (спинка и сиденье)</t>
  </si>
  <si>
    <r>
      <rPr>
        <sz val="10"/>
        <color rgb="FFFFFFFF"/>
        <rFont val="Arial Cyr"/>
        <charset val="204"/>
      </rPr>
      <t>Дополнительные опции к стульям ученическим (плюс к стоимости единицы изделия)</t>
    </r>
  </si>
  <si>
    <t>Пластиковое покрытие сиденья и спинки стула</t>
  </si>
  <si>
    <t>Заказной цвет спинки и сиденья</t>
  </si>
  <si>
    <r>
      <rPr>
        <b/>
        <sz val="11"/>
        <color rgb="FFFFFFFF"/>
        <rFont val="Arial Cyr"/>
        <charset val="204"/>
      </rPr>
      <t>ПАРТЫ УЧЕНИЧЕСКИЕ ДЛЯ НАЧАЛЬНЫХ КЛАССОВ</t>
    </r>
  </si>
  <si>
    <r>
      <rPr>
        <sz val="10"/>
        <color rgb="FFFFFFFF"/>
        <rFont val="Arial Cyr"/>
        <charset val="204"/>
      </rPr>
      <t>Парты ученические регулируемые двухместные с полкой и крышкой с фиксированным наклоном 10°</t>
    </r>
  </si>
  <si>
    <t>Парта ученическая с полкой со стульями р.гр.№2-4</t>
  </si>
  <si>
    <t>Парта ученическая с полкой со скамьей р.гр.№2-4</t>
  </si>
  <si>
    <r>
      <rPr>
        <sz val="10"/>
        <color rgb="FFFFFFFF"/>
        <rFont val="Arial Cyr"/>
        <charset val="204"/>
      </rPr>
      <t>Парты ученические регулируемые одноместные с полкой и крышкой с фиксированным наклоном 10°</t>
    </r>
  </si>
  <si>
    <t>Парта ученическая 1-местная с полкой со стулом р.гр.№2-4</t>
  </si>
  <si>
    <t>Парта ученическая 1-местная с полкой со скамьей р.гр.№2-4</t>
  </si>
  <si>
    <r>
      <rPr>
        <sz val="10"/>
        <color rgb="FFFFFFFF"/>
        <rFont val="Arial Cyr"/>
        <charset val="204"/>
      </rPr>
      <t>Парты ученические регулируемые двухместные с наклоном крышки 0°-35° (механизм "Растомат", 10 позиций)</t>
    </r>
  </si>
  <si>
    <t>Парта ученическая с наклоном крышки со стульями р.гр.№2-4</t>
  </si>
  <si>
    <t>Парта ученическая с наклоном крышки со скамьей р.гр.№2-4</t>
  </si>
  <si>
    <r>
      <rPr>
        <sz val="10"/>
        <color rgb="FFFFFFFF"/>
        <rFont val="Arial Cyr"/>
        <charset val="204"/>
      </rPr>
      <t>Парты ученические регулируемые одноместные с наклоном крышки 0°-35° (механизм "Растомат", 10 позиций)</t>
    </r>
  </si>
  <si>
    <t>Парта ученическая 1-местная с наклоном крышки со стулом р.гр.№2-4</t>
  </si>
  <si>
    <t>Парта ученическая 1-местная с наклоном крышки со скамьей р.гр.№2-4</t>
  </si>
  <si>
    <r>
      <rPr>
        <sz val="10"/>
        <color rgb="FFFFFFFF"/>
        <rFont val="Arial Cyr"/>
        <charset val="204"/>
      </rPr>
      <t>Парты ученические регулируемые двухместные с полкой и наклоном крышки 0°-35° ("Растомат", 10 позиций)</t>
    </r>
  </si>
  <si>
    <t>Парта ученическая с наклоном крышки и полкой со стульями р.гр.№2-4</t>
  </si>
  <si>
    <t>Парта ученическая с наклоном крышки и полкой со скамьей р.гр.№2-4</t>
  </si>
  <si>
    <r>
      <rPr>
        <sz val="10"/>
        <color rgb="FFFFFFFF"/>
        <rFont val="Arial Cyr"/>
        <charset val="204"/>
      </rPr>
      <t>Парты ученические регулируемые одноместные с полкой и наклоном крышки 0°-35° ("Растомат", 10 позиций)</t>
    </r>
  </si>
  <si>
    <t>Парта ученическая 1-мест. с наклоном крышки и полкой со стулом р.гр.№2-4</t>
  </si>
  <si>
    <t>Парта ученическая 1-мест. с наклоном крышки и полкой со скамьей р.гр.№2-4</t>
  </si>
  <si>
    <r>
      <rPr>
        <sz val="10"/>
        <color rgb="FFFFFFFF"/>
        <rFont val="Arial Cyr"/>
        <charset val="204"/>
      </rPr>
      <t xml:space="preserve">Парты ученические регулируемые </t>
    </r>
    <r>
      <rPr>
        <b/>
        <i/>
        <sz val="10"/>
        <color rgb="FFFFFFFF"/>
        <rFont val="Arial Cyr"/>
        <charset val="204"/>
      </rPr>
      <t xml:space="preserve">ЭРИСМАНА                                                                                           </t>
    </r>
    <r>
      <rPr>
        <b/>
        <sz val="10"/>
        <color rgb="FFFF0000"/>
        <rFont val="Arial Cyr"/>
        <charset val="204"/>
      </rPr>
      <t>NEW</t>
    </r>
  </si>
  <si>
    <r>
      <rPr>
        <sz val="9"/>
        <rFont val="Arial Cyr"/>
        <charset val="204"/>
      </rPr>
      <t xml:space="preserve">Парта ученическая </t>
    </r>
    <r>
      <rPr>
        <i/>
        <sz val="9"/>
        <rFont val="Arial Cyr"/>
        <charset val="204"/>
      </rPr>
      <t xml:space="preserve">ЭРИСМАНА </t>
    </r>
    <r>
      <rPr>
        <sz val="9"/>
        <rFont val="Arial Cyr"/>
        <charset val="204"/>
      </rPr>
      <t>со скамьей 2-местная</t>
    </r>
  </si>
  <si>
    <r>
      <rPr>
        <sz val="9"/>
        <rFont val="Arial Cyr"/>
        <charset val="204"/>
      </rPr>
      <t xml:space="preserve">Парта ученическая </t>
    </r>
    <r>
      <rPr>
        <i/>
        <sz val="9"/>
        <rFont val="Arial Cyr"/>
        <charset val="204"/>
      </rPr>
      <t xml:space="preserve">ЭРИСМАНА </t>
    </r>
    <r>
      <rPr>
        <sz val="9"/>
        <rFont val="Arial Cyr"/>
        <charset val="204"/>
      </rPr>
      <t>со скамьей 1-местная</t>
    </r>
  </si>
  <si>
    <r>
      <rPr>
        <sz val="10"/>
        <color rgb="FFFFFFFF"/>
        <rFont val="Arial Cyr"/>
        <charset val="204"/>
      </rPr>
      <t>Дополнительные опции к партам ученическим (плюс к стоимости единицы изделия)</t>
    </r>
  </si>
  <si>
    <t>Механизм плавного наклона крышки парты с помощью газлифта с фиксацией под любым углом</t>
  </si>
  <si>
    <t>Пластиковое двухстороннее покрытие крышки парты двухместной</t>
  </si>
  <si>
    <t>Пластиковое двухстороннее покрытие крышки парты одноместной</t>
  </si>
  <si>
    <t>Боковые фрезерованные накладки для парты Эрисмана (пара)</t>
  </si>
  <si>
    <t>Подстолье парты двухместной</t>
  </si>
  <si>
    <t>Подстолье парты одноместной</t>
  </si>
  <si>
    <t>Закругление углов крышки парты</t>
  </si>
  <si>
    <t>Закругление углов скамьи парты</t>
  </si>
  <si>
    <r>
      <rPr>
        <b/>
        <sz val="11"/>
        <color rgb="FFFFFFFF"/>
        <rFont val="Arial Cyr"/>
        <charset val="204"/>
      </rPr>
      <t>МЕБЕЛЬ СПЕЦИАЛИЗИРОВАННАЯ ДЛЯ ОТДЕЛЬНЫХ КАБИНЕТОВ</t>
    </r>
  </si>
  <si>
    <r>
      <rPr>
        <sz val="8"/>
        <color rgb="FFFFFFFF"/>
        <rFont val="Arial Cyr"/>
        <charset val="204"/>
      </rPr>
      <t>Специализированная мебель предназначена для комплектации учебных классов, в которых изучаются отдельные предметы, такие как физика, химия, биология, информатика и т.д. Металлические каркасы спецмебели изготавливаются из профильной трубы и покрываются ударопрочной порошково-полимерной краской с шагреневой структурой. На открытых торцах труб устанавливаются заглушки из ударопрочного полистирола. Все опоры снабжены полимерными подпятниками, предотвращающими порчу напольных покрытий. Крышки лабораторных и демонстрационных столов изготавливаются из ДСП Е1 16мм, облицованного с двух сторон декоративным бумажно-слоистым пластиком 0,6мм. Остальные корпусные детали выполняются из ЛДСтП Е1 16мм. В облицовке торцов используется кромочная лента ПВХ. Крышки лабораторных столов крепятся к металлокаркасам с помощью скрытых металлических футорок без выступающих на рабочей поверхности болтов. Для электропроводки и фиксации к полу в  каркасах предусмотрены отверстия. Столы для кабинета химии и шкафы вытяжные комплектуются настольным краном и сливной раковиной. Все столы для кабинета черчения и рисования оснащаются боковой полкой с  отверстием  под стаканчики с водой, врезным лотком для чертежных принадлежностей, а также зажимами для бумаги и механизмом "Растомат", позволяющим дискретно с небольшим шагом (10 положений) изменять угол наклона крышки от 0 до 75 градусов. В столах для иностранного языка предусмотрены пропуск каналы  и ниши для размещения телефонно-микрофонной гарнитуры, а передняя стенка акустических кабин выполняется из полированного стекла 4мм.</t>
    </r>
  </si>
  <si>
    <r>
      <rPr>
        <sz val="10"/>
        <color rgb="FFFFFFFF"/>
        <rFont val="Arial Cyr"/>
        <charset val="204"/>
      </rPr>
      <t>Мебель специализированная для кабинета физики и биологии</t>
    </r>
  </si>
  <si>
    <t>Стол ученический лабораторный для кабинета физики р.гр.№6</t>
  </si>
  <si>
    <t>1200 х 600 х 760</t>
  </si>
  <si>
    <t>Стол ученический лабораторный для кабинета физики с бортиком р.гр.№6</t>
  </si>
  <si>
    <t>Стол ученический регулируемый для кабинета физики р.гр.№4-6</t>
  </si>
  <si>
    <t>1200 х 600 х 640-760</t>
  </si>
  <si>
    <t>Стол ученический регулируемый для кабинета физики с бортиком р.гр.№4-6</t>
  </si>
  <si>
    <t>Стол демонстрационный 2-секционный для кабинета физики</t>
  </si>
  <si>
    <t>2400 x 750 x 900</t>
  </si>
  <si>
    <r>
      <rPr>
        <sz val="10"/>
        <color rgb="FFFFFFFF"/>
        <rFont val="Arial Cyr"/>
        <charset val="204"/>
      </rPr>
      <t>Мебель специализированная для кабинета химии</t>
    </r>
  </si>
  <si>
    <t>Стол ученический лабораторный для кабинета химии р.гр.№6</t>
  </si>
  <si>
    <t>Стол ученический лабораторный для кабинета химии с бортиком р.гр.№6</t>
  </si>
  <si>
    <t>Стол ученический регулируемый для кабинета химии р.гр.№4-6</t>
  </si>
  <si>
    <t>Стол ученический регулируемый для кабинета химии с бортиком р.гр.№4-6</t>
  </si>
  <si>
    <t>Стол демонстрационный 2-секционный для кабинета химии</t>
  </si>
  <si>
    <t>Стол демонстрационный приставной с надстройкой и бортиком</t>
  </si>
  <si>
    <t>1200 х 750 х 900</t>
  </si>
  <si>
    <t>Стол препараторский лаборантский 1-тумбовый с полкой для реактивов</t>
  </si>
  <si>
    <t>1200 х 750 х 1400</t>
  </si>
  <si>
    <t>Стол препараторский лаборантский 2-тумбовый с полкой для реактивов</t>
  </si>
  <si>
    <t>1800 х 750 х 1400</t>
  </si>
  <si>
    <t>Шкаф вытяжной лабораторный демонстрационный (стекло с 2-х сторон)</t>
  </si>
  <si>
    <t>935 х 625 х 2060</t>
  </si>
  <si>
    <t>Шкаф вытяжной лабораторный пристенный (стекло с 1-й стороны)</t>
  </si>
  <si>
    <r>
      <rPr>
        <sz val="10"/>
        <color rgb="FFFFFFFF"/>
        <rFont val="Arial Cyr"/>
        <charset val="204"/>
      </rPr>
      <t>Мебель специализированная для кабинета черчения и рисования с наклоном крышки 0°-75° ("Растомат")</t>
    </r>
  </si>
  <si>
    <t>Стол ученический для черчения и рисования р.гр.№2</t>
  </si>
  <si>
    <t>800 х 500 х 520</t>
  </si>
  <si>
    <t>Стол ученический для черчения и рисования р.гр.№3</t>
  </si>
  <si>
    <t>800 х 500 х 580</t>
  </si>
  <si>
    <t>Стол ученический для черчения и рисования р.гр.№4</t>
  </si>
  <si>
    <t>800 х 500 х 640</t>
  </si>
  <si>
    <t>Стол ученический для черчения и рисования р.гр.№5</t>
  </si>
  <si>
    <t>800 х 500 х 700</t>
  </si>
  <si>
    <t>Стол ученический для черчения и рисования р.гр.№6</t>
  </si>
  <si>
    <t>800 х 500 х 760</t>
  </si>
  <si>
    <t>Стол ученический регулируемый для черчения и рисования р.гр.№2-4</t>
  </si>
  <si>
    <t>800 х 500 х 640-760</t>
  </si>
  <si>
    <t>Стол ученический регулируемый для черчения и рисования р.гр.№4-6</t>
  </si>
  <si>
    <r>
      <rPr>
        <sz val="10"/>
        <color rgb="FFFFFFFF"/>
        <rFont val="Arial Cyr"/>
        <charset val="204"/>
      </rPr>
      <t>Мебель специализированная для кабинета иностранного языка</t>
    </r>
  </si>
  <si>
    <t>Стол ученический 1-местный лингофонный р.гр.№3</t>
  </si>
  <si>
    <t>630 х 550 х 580</t>
  </si>
  <si>
    <t>Стол ученический 1-местный лингофонный р.гр.№4</t>
  </si>
  <si>
    <t>630 х 550 х 640</t>
  </si>
  <si>
    <t>Стол ученический 1-местный лингофонный р.гр.№5</t>
  </si>
  <si>
    <t>630 х 550 х 700</t>
  </si>
  <si>
    <t>Стол ученический 1-местный лингофонный р.гр.№6</t>
  </si>
  <si>
    <t>630 х 550 х 760</t>
  </si>
  <si>
    <t>Стол ученический 2-местный лингофонный р.гр.№3</t>
  </si>
  <si>
    <t>1250 х 550 х 580</t>
  </si>
  <si>
    <t>Стол ученический 2-местный лингофонный р.гр.№4</t>
  </si>
  <si>
    <t>1250 х 550 х 640</t>
  </si>
  <si>
    <t>Стол ученический 2-местный лингофонный р.гр.№5</t>
  </si>
  <si>
    <t>1250 х 550 х 700</t>
  </si>
  <si>
    <t>Стол ученический 2-местный лингофонный р.гр.№6</t>
  </si>
  <si>
    <t>1250 х 550 х 760</t>
  </si>
  <si>
    <t>Стол ученический 1-местный регулируемый лингофонный р.гр.№2-4</t>
  </si>
  <si>
    <t>630 х 550 х 520-640</t>
  </si>
  <si>
    <t>Стол ученический 1-местный регулируемый лингофонный р.гр.№4-6</t>
  </si>
  <si>
    <t>630 х 550 х 640-760</t>
  </si>
  <si>
    <t>Стол ученический 2-местный регулируемый лингофонный р.гр.№2-4</t>
  </si>
  <si>
    <t>1250 х 550 х 520-640</t>
  </si>
  <si>
    <t>Стол ученический 2-местный регулируемый лингофонный р.гр.№4-6</t>
  </si>
  <si>
    <t>1250 х 550 х 640-760</t>
  </si>
  <si>
    <t>Стол ученический 1-местный корпусной лингофонный р.гр.№6</t>
  </si>
  <si>
    <t>Стол ученический 2-местный корпусной лингофонный р.гр.№6</t>
  </si>
  <si>
    <r>
      <rPr>
        <sz val="10"/>
        <color rgb="FFFFFFFF"/>
        <rFont val="Arial Cyr"/>
        <charset val="204"/>
      </rPr>
      <t>Мебель специализированная для кабинета информатики</t>
    </r>
  </si>
  <si>
    <t>Стол ученический компьютерный 1-местный</t>
  </si>
  <si>
    <t>900 х 600 х 760</t>
  </si>
  <si>
    <t>1100 х 600 х 760</t>
  </si>
  <si>
    <t>Стол ученический компьютерный 1-местный на м/к</t>
  </si>
  <si>
    <t>900 х 800 х 760</t>
  </si>
  <si>
    <t>Стол ученический компьютерный 2-местный</t>
  </si>
  <si>
    <t>1300 х 600 х 760</t>
  </si>
  <si>
    <t>Стол компьютерный для учителя</t>
  </si>
  <si>
    <t>1400 х 600 х 760</t>
  </si>
  <si>
    <r>
      <rPr>
        <sz val="10"/>
        <color rgb="FFFFFFFF"/>
        <rFont val="Arial Cyr"/>
        <charset val="204"/>
      </rPr>
      <t>Комплектующие для мебели специализированной</t>
    </r>
  </si>
  <si>
    <t>Крышка стола лабораторного для кабинета физики и биологии (пластик)</t>
  </si>
  <si>
    <t>1200 х 600 х 18</t>
  </si>
  <si>
    <t>Крышка стола лабораторного для кабинета химии (пластик)</t>
  </si>
  <si>
    <t>Царга стола лабораторного</t>
  </si>
  <si>
    <t>1050 х 248 х 16</t>
  </si>
  <si>
    <t>Кран водопроводный однорычажный для кабинета химии</t>
  </si>
  <si>
    <t>Раковина к столам лабораторным для кабинета химии</t>
  </si>
  <si>
    <r>
      <rPr>
        <sz val="10"/>
        <color rgb="FFFFFFFF"/>
        <rFont val="Arial Cyr"/>
        <charset val="204"/>
      </rPr>
      <t>Дополнительные опции к мебели специализированной (плюс к стоимости единицы изделия)</t>
    </r>
  </si>
  <si>
    <t>Светильник влагозащищенный для шкафов вытяжных лабораторных</t>
  </si>
  <si>
    <r>
      <rPr>
        <b/>
        <sz val="11"/>
        <color rgb="FFFFFFFF"/>
        <rFont val="Arial Cyr"/>
        <charset val="204"/>
      </rPr>
      <t>ШКАФЫ СЕКЦИОННЫЕ МОДУЛЬНЫЕ ДЛЯ УЧЕБНЫХ КАБИНЕТОВ И КАНЦЕЛЯРИЙ</t>
    </r>
  </si>
  <si>
    <r>
      <rPr>
        <sz val="8"/>
        <color rgb="FFFFFFFF"/>
        <rFont val="Arial Cyr"/>
        <charset val="204"/>
      </rPr>
      <t>Шкафы секционные предназначена для размещения и хранения наглядных пособий и учебного оборудования в кабинетах школы. Модульная система шкафов включает в себя нижние секции с увеличенным до 400мм расстоянием между полками, верхние трехуровневые и двухуровневые (антресольные) секции с расстоянием между полками 330мм, а также секции для одежды. Все внутренние полки имеют три положения, что позволяет задать расстояние между ними под габариты учебных пособий. Все секции соединяются между собой эксцентриковыми и межсекционными стяжками. Комбинируя типы и количество секций, можно создать самые разнообразные модели секционных шкафов (двухъярусных и трехъярусных) для различных кабинетов. Шкафы и антресоли выполняются из ЛДСтП Е1 16мм и облицовываются кромочной лентой ПВХ. Задние стенки - HDF 3 мм. Ручки - скоба 128 мм. Для прозрачных фасадов используется полированное стекло 4 мм. Шкафы по желанию могут быть укомплектованы замками. Больше типоразмеров шкафов Вы найдете в разделе "Офисная мебель".</t>
    </r>
  </si>
  <si>
    <r>
      <rPr>
        <sz val="10"/>
        <color rgb="FFFFFFFF"/>
        <rFont val="Arial Cyr"/>
        <charset val="204"/>
      </rPr>
      <t>Секции нижние шкафов секционных</t>
    </r>
  </si>
  <si>
    <t>Секция нижняя угловая</t>
  </si>
  <si>
    <t>430 х 430 х 935</t>
  </si>
  <si>
    <t>Секция нижняя узкая открытая</t>
  </si>
  <si>
    <t>420 х 430 х 935</t>
  </si>
  <si>
    <t>Секция нижняя узкая закрытая (правая, левая)</t>
  </si>
  <si>
    <t>420 х 445 х 935</t>
  </si>
  <si>
    <t>Секция нижняя открытая</t>
  </si>
  <si>
    <t>840 х 430 х 935</t>
  </si>
  <si>
    <t>Секция нижняя закрытая</t>
  </si>
  <si>
    <t>840 х 445 х 935</t>
  </si>
  <si>
    <t>Секция нижняя закрытая с 1-м ящиком</t>
  </si>
  <si>
    <t>Секция нижняя закрытая с 2-мя ящиками</t>
  </si>
  <si>
    <t>Секция нижняя закрытая под таблицы</t>
  </si>
  <si>
    <r>
      <rPr>
        <sz val="10"/>
        <color rgb="FFFFFFFF"/>
        <rFont val="Arial Cyr"/>
        <charset val="204"/>
      </rPr>
      <t>Секции верхние 3-ярусные шкафов секционных</t>
    </r>
  </si>
  <si>
    <t>Секция верхняя 3-ярусная угловая</t>
  </si>
  <si>
    <t>430 х 430 х 1030</t>
  </si>
  <si>
    <t>Секция верхняя 3-ярусная узкая открытая</t>
  </si>
  <si>
    <t>420 х 430 х 1030</t>
  </si>
  <si>
    <t>Секция верхняя 3-ярусная узкая закрытая с нишей (правая, левая)</t>
  </si>
  <si>
    <t>420 х 445 х 1030</t>
  </si>
  <si>
    <t>Секция верхняя 3-ярусная узкая закрытая (правая, левая)</t>
  </si>
  <si>
    <t>Секция верхняя 3-ярусная узкая со стеклом и нишей (правая, левая)</t>
  </si>
  <si>
    <t>Секция верхняя 3-ярусная узкая со стеклом (правая, левая)</t>
  </si>
  <si>
    <t>Секция верхняя 3-ярусная открытая</t>
  </si>
  <si>
    <t>840 х 430 х 1030</t>
  </si>
  <si>
    <t>Секция верхняя 3-ярусная закрытая с нишей</t>
  </si>
  <si>
    <t>840 х 445 х 1030</t>
  </si>
  <si>
    <t>Секция верхняя 3-ярусная закрытая</t>
  </si>
  <si>
    <t>Секция верхняя 3-ярусная со стеклом и нишей</t>
  </si>
  <si>
    <t>Секция верхняя 3-ярусная со стеклом</t>
  </si>
  <si>
    <t>Секция верхняя 3-ярусная для классных журналов</t>
  </si>
  <si>
    <t>Секция верхняя 3-ярусная с наклонными полками</t>
  </si>
  <si>
    <t>Секция верхняя 3-ярусная информационная с 8-мю кармашками</t>
  </si>
  <si>
    <t>1680 х 430 х 1030</t>
  </si>
  <si>
    <r>
      <rPr>
        <sz val="10"/>
        <color rgb="FFFFFFFF"/>
        <rFont val="Arial Cyr"/>
        <charset val="204"/>
      </rPr>
      <t>Секции верхние 2-ярусные (антресольные) шкафов секционных</t>
    </r>
  </si>
  <si>
    <t>Секция верхняя 2-ярусная угловая</t>
  </si>
  <si>
    <t>430 х 430 х 705</t>
  </si>
  <si>
    <t>Секция верхняя 2-ярусная узкая открытая</t>
  </si>
  <si>
    <t>420 х 430 х 705</t>
  </si>
  <si>
    <t>Секция верхняя 2-ярусная узкая закрытая (правая, левая)</t>
  </si>
  <si>
    <t>420 х 445 х 705</t>
  </si>
  <si>
    <t>Секция верхняя 2-ярусная узкая со стеклом (правая, левая)</t>
  </si>
  <si>
    <t>Секция верхняя 2-ярусная открытая</t>
  </si>
  <si>
    <t>840 х 430 х 705</t>
  </si>
  <si>
    <t>Секция верхняя 2-ярусная закрытая</t>
  </si>
  <si>
    <t>840 х 445 х 705</t>
  </si>
  <si>
    <t>Секция верхняя 2-ярусная со стеклом</t>
  </si>
  <si>
    <r>
      <rPr>
        <sz val="10"/>
        <color rgb="FFFFFFFF"/>
        <rFont val="Arial Cyr"/>
        <charset val="204"/>
      </rPr>
      <t>Секции для одежды шкафов секционных</t>
    </r>
  </si>
  <si>
    <t>Секция для одежды узкая</t>
  </si>
  <si>
    <t>600 х 445 х 1965</t>
  </si>
  <si>
    <t>Секция для одежды</t>
  </si>
  <si>
    <t>840 х 445 х 1965</t>
  </si>
  <si>
    <r>
      <rPr>
        <sz val="10"/>
        <color rgb="FFFFFFFF"/>
        <rFont val="Arial Cyr"/>
        <charset val="204"/>
      </rPr>
      <t>ШКАФЫ МОДУЛЬНЫЕ ТИПОВЫЕ</t>
    </r>
  </si>
  <si>
    <t>Стеллаж открытый (ШКН2.20+ШКВ3.20)</t>
  </si>
  <si>
    <t>840 х 430 х 1965</t>
  </si>
  <si>
    <t>Шкаф полуоткрытый (ШКН2.21+ШКВ3.20)</t>
  </si>
  <si>
    <t>Шкаф полуоткрытый с ящиком (ШКНя2.21+ШКВ3.20)</t>
  </si>
  <si>
    <t>Шкаф полуоткрытый для таблиц (ШКНт2.21+ШКВ3.20)</t>
  </si>
  <si>
    <t>Шкаф полуоткрытый с наклонными полками (ШКН2.21+ШКВн3.20)</t>
  </si>
  <si>
    <t>Шкаф полуоткрытый для классных журналов (ШКН2.21+ШКВж3.23)</t>
  </si>
  <si>
    <t>Шкаф со стеклом (ШКН2.21+ШКВ3.24)</t>
  </si>
  <si>
    <t>Шкаф со стеклом с ящиком (ШКНя2.21+ШКВ3.24)</t>
  </si>
  <si>
    <t>Шкаф со стеклом и нишей (ШКН2.21+ШКВ3.23)</t>
  </si>
  <si>
    <t>Шкаф закрытый (ШКН2.21+ШКВ3.22)</t>
  </si>
  <si>
    <t>Шкаф закрытый с ящиком (ШКНя2.21+ШКВ3.22)</t>
  </si>
  <si>
    <t>Шкаф закрытый с 2-мя ящиками и нишей (ШКНя2.22+ШКВ3.21)</t>
  </si>
  <si>
    <t>Шкаф секционный информационный (2 ШКН2.21+ШКВ3.40)</t>
  </si>
  <si>
    <t>1680 х 430 х 1965</t>
  </si>
  <si>
    <r>
      <rPr>
        <sz val="10"/>
        <color rgb="FFFFFFFF"/>
        <rFont val="Arial Cyr"/>
        <charset val="204"/>
      </rPr>
      <t>Дополнительные опции к шкафам секционным (плюс к стоимости единицы изделия)</t>
    </r>
  </si>
  <si>
    <t>Установка замка</t>
  </si>
  <si>
    <r>
      <rPr>
        <b/>
        <sz val="11"/>
        <color rgb="FFFFFFFF"/>
        <rFont val="Arial Cyr"/>
        <charset val="204"/>
      </rPr>
      <t>СТОЛЫ ДЛЯ ПРЕПОДАВАТЕЛЯ</t>
    </r>
  </si>
  <si>
    <r>
      <rPr>
        <sz val="8"/>
        <color rgb="FFFFFFFF"/>
        <rFont val="Arial Cyr"/>
        <charset val="204"/>
      </rPr>
      <t>Столы для преподавателей выполняются из ЛДСтП Е1 16мм и облицовываются кромочной лентой ПВХ. Крышки крепяться с помощью двухкомпонентных эксцентриковых стяжек. Ручки - скоба 128 мм. Направляющие тумб - металлические роликовые частичного выдвижения. Столы компьютерные имеют пластиковый пропуск-канал. Все столы комплектуются регулируемыми подпятниками. Имеется возможность укомплектовывать тумбы столов замком. Больше типоразмеров столов Вы найдете в разделе "Офисная мебель".</t>
    </r>
  </si>
  <si>
    <t>Стол для учителя с подвесной тумбой</t>
  </si>
  <si>
    <t>Стол для учителя 1-тумбовый</t>
  </si>
  <si>
    <t>Стол для учителя с подвесными тумбами</t>
  </si>
  <si>
    <t>1600 х 600 х 760</t>
  </si>
  <si>
    <t>Стол для учителя 2-тумбовый</t>
  </si>
  <si>
    <t>Стол для учителя комьютерный с подвесной тумбой</t>
  </si>
  <si>
    <t>Стол для учителя компьютерный с подвесной тумбой</t>
  </si>
  <si>
    <t>Стол для учителя компьютерный 1-тумбовый</t>
  </si>
  <si>
    <t>Стол приставной</t>
  </si>
  <si>
    <t>900 х 450 х 660</t>
  </si>
  <si>
    <r>
      <rPr>
        <sz val="10"/>
        <color rgb="FFFFFFFF"/>
        <rFont val="Arial Cyr"/>
        <charset val="204"/>
      </rPr>
      <t>Дополнительные опции к столам для преподавателя (плюс к стоимости единицы изделия)</t>
    </r>
  </si>
  <si>
    <r>
      <rPr>
        <b/>
        <sz val="11"/>
        <color rgb="FFFFFFFF"/>
        <rFont val="Arial Cyr"/>
        <charset val="204"/>
      </rPr>
      <t>МЕБЕЛЬ ДЛЯ ШКОЛЬНОЙ СТОЛОВОЙ</t>
    </r>
  </si>
  <si>
    <r>
      <rPr>
        <sz val="8"/>
        <color rgb="FFFFFFFF"/>
        <rFont val="Arial Cyr"/>
        <charset val="204"/>
      </rPr>
      <t>Металлические каркасы изготавливаются из профильной трубы и покрываются ударопрочной порошково-полимерной краской с шагреневой структурой. На открытых торцах труб устанавливаются заглушки из ударопрочного полистирола. Все каркасы снабжены полимерными подпятниками, предотвращающими порчу напольных покрытий. Крышки столов изготавливаются из ДСП, облицованного с двух сторон декоративным бумажно-слоистым пластиком. Крышки скамеек и табуретов, а также царги изготавливаются из ЛДСП Е1 16мм. В облицовке торцов используется кромочная лента ПВХ. Крышки к металлокаркасу крепяться с помощью скрытых металлических футорок без выступающих на рабочей поверхности болтов. Под заказ крышки скамеек и табуретов изготавливаются с пластиковым покрытием, а столы можем изготовить с высотой 760мм, табуреты и скамейки - с высотой 460мм.</t>
    </r>
  </si>
  <si>
    <t>Стол обеденный четырехместный на хромированных ножках</t>
  </si>
  <si>
    <t>800 х 800 х 700</t>
  </si>
  <si>
    <t>Стол обеденный четырехместный с кронштейном для скамеек</t>
  </si>
  <si>
    <t>1200 х 600 х 700</t>
  </si>
  <si>
    <t>Стол обеденный четырехместный с кронштейном для табуретов</t>
  </si>
  <si>
    <t>Стол обеденный шестиместный с кронштейном для скамеек</t>
  </si>
  <si>
    <t>1800 х 600 х 700</t>
  </si>
  <si>
    <t>Стол обеденный шестиместный с кронштейном для табуретов</t>
  </si>
  <si>
    <t>Скамья двухместная</t>
  </si>
  <si>
    <t>1050 х 300 х 420</t>
  </si>
  <si>
    <t>Скамья трехместная</t>
  </si>
  <si>
    <t>1500 х 300 х 420</t>
  </si>
  <si>
    <t>Табурет</t>
  </si>
  <si>
    <t>300 х 300 х 420</t>
  </si>
  <si>
    <r>
      <rPr>
        <sz val="10"/>
        <color rgb="FFFFFFFF"/>
        <rFont val="Arial Cyr"/>
        <charset val="204"/>
      </rPr>
      <t>Дополнительные опции к мебели для столовой (плюс к стоимости единицы изделия)</t>
    </r>
  </si>
  <si>
    <t>Пластиковое двухстороннее покрытие скамьи двухместной</t>
  </si>
  <si>
    <t>Пластиковое двухстороннее покрытие скамьи трехместной</t>
  </si>
  <si>
    <t>Пластиковое двухстороннее покрытие табурета</t>
  </si>
  <si>
    <t>Закругление углов крышки стола или скамьи</t>
  </si>
  <si>
    <t>Заказной декор пластика</t>
  </si>
  <si>
    <r>
      <rPr>
        <b/>
        <sz val="11"/>
        <color rgb="FFFFFFFF"/>
        <rFont val="Arial Cyr"/>
        <charset val="204"/>
      </rPr>
      <t>МЕБЕЛЬ ДЛЯ БИБЛИОТЕКИ</t>
    </r>
  </si>
  <si>
    <r>
      <rPr>
        <sz val="8"/>
        <color rgb="FFFFFFFF"/>
        <rFont val="Arial Cyr"/>
        <charset val="204"/>
      </rPr>
      <t>Металлические разборные каркасы стеллажей изготавливаются из профильной трубы и покрываются ударопрочной порошково-полимерной краской с шагреневой структурой. На открытых торцах труб устанавливаются заглушки из ударопрочного полистирола. Полки стеллажей изготавливаются из ЛДСП Е1 16мм и опираются на металлические царги. Предусмотрено крепление стеллажей к стене. Расстояние между полками стеллажей 340мм, что позволяет разместить на них папки-регистраторы и использовать стеллажи в качестве архивных. Столы и шкафы изготавливаются из ЛДСП Е1 16мм, торцы облицовываются кромкой ПВХ. Крышки крепяться с помощью двухкомпонентных эксцентриковых стяжек. Ручки - скоба 128 мм. Направляющие тумб - металлические роликовые частичного выдвижения. Все столы и шкафы комплектуются регулируемыми подпятниками.</t>
    </r>
  </si>
  <si>
    <t>Стеллаж библиотечный односторонний</t>
  </si>
  <si>
    <t>900 х 330 х 2100</t>
  </si>
  <si>
    <t>Стеллаж библиотечный двухсторонний</t>
  </si>
  <si>
    <t>900 х 520 х 2100</t>
  </si>
  <si>
    <t>Стеллаж библиотечный демонстрационный</t>
  </si>
  <si>
    <t>Стеллаж библиотечный угловой</t>
  </si>
  <si>
    <t>450 х 450 х 2100</t>
  </si>
  <si>
    <t>Стол-барьер библиотечный</t>
  </si>
  <si>
    <t>1200 х 420 х 760(900)</t>
  </si>
  <si>
    <t>Стол-кафедра для выдачи книг</t>
  </si>
  <si>
    <t>1200 х 620 х 760(900)</t>
  </si>
  <si>
    <t>Стол-кафедра для выдачи книг с тумбой</t>
  </si>
  <si>
    <t>Шкаф картотечный на 24 ящика</t>
  </si>
  <si>
    <t>1030 х 420 х 1230</t>
  </si>
  <si>
    <t>Шкаф для читательских формуляров</t>
  </si>
  <si>
    <t>430 х 490 х 1150</t>
  </si>
  <si>
    <r>
      <rPr>
        <sz val="10"/>
        <color rgb="FFFFFFFF"/>
        <rFont val="Arial Cyr"/>
        <charset val="204"/>
      </rPr>
      <t>Дополнительные опции к мебели для библиотеки (плюс к стоимости единицы изделия)</t>
    </r>
  </si>
  <si>
    <r>
      <rPr>
        <b/>
        <sz val="11"/>
        <color rgb="FFFFFFFF"/>
        <rFont val="Arial Cyr"/>
        <charset val="204"/>
      </rPr>
      <t>МЕБЕЛЬ ДЛЯ ГАРДЕРОБОВ И РАЗДЕВАЛОК</t>
    </r>
  </si>
  <si>
    <r>
      <rPr>
        <sz val="8"/>
        <color rgb="FFFFFFFF"/>
        <rFont val="Arial Cyr"/>
        <charset val="204"/>
      </rPr>
      <t>Металлические стойки вешалак изготавливаются из профильной трубы и покрываются ударопрочной порошково-полимерной краской с шагреневой структурой. На открытых торцах труб устанавливаются заглушки из ударопрочного полистирола. Все стойки снабжены полимерными подпятниками, предотвращающими порчу напольных покрытий. Полки, панели вешалак и тумбы для обуви выполняется из ЛДСтП Е1 16мм и облицовывается кромочной лентой ПВХ. Вешалки имеют полку для головных уборов и металлические крючки для одежды с полимерным или гальвоническим покрытием. Предусмотрено крепление вешалок к полу.</t>
    </r>
  </si>
  <si>
    <r>
      <rPr>
        <sz val="10"/>
        <color rgb="FFFFFFFF"/>
        <rFont val="Arial Cyr"/>
        <charset val="204"/>
      </rPr>
      <t>Вешалки напольные</t>
    </r>
  </si>
  <si>
    <t>Вешалка напольная двухсторонняя на 20 мест</t>
  </si>
  <si>
    <t>1390 х 640 х 1600</t>
  </si>
  <si>
    <t>Вешалка напольная двухсторонняя на 28 мест</t>
  </si>
  <si>
    <t>1900 х 640 х 1600</t>
  </si>
  <si>
    <t>Вешалка напольная двухсторонняя с тумбой для обуви на 20 мест</t>
  </si>
  <si>
    <t>Вешалка напольная двухсторонняя с тумбой для обуви на 28 мест</t>
  </si>
  <si>
    <r>
      <rPr>
        <sz val="10"/>
        <color rgb="FFFFFFFF"/>
        <rFont val="Arial Cyr"/>
        <charset val="204"/>
      </rPr>
      <t>Вешалки настенные</t>
    </r>
  </si>
  <si>
    <t>Вешалка настенная на 10 мест</t>
  </si>
  <si>
    <t>1300 х 220 х 220</t>
  </si>
  <si>
    <t>Вешалка настенная на 14 мест</t>
  </si>
  <si>
    <t>1812 х 220 х 220</t>
  </si>
  <si>
    <t>Вешалка настенная с полкой и тумбой для обуви на 7 мест</t>
  </si>
  <si>
    <t>1455 х 300 х 1600</t>
  </si>
  <si>
    <t>Вешалка настенная с тумбой для обуви на 10 мест</t>
  </si>
  <si>
    <t>1300 х 327 х 1600</t>
  </si>
  <si>
    <t>Вешалка настенная с тумбой для обуви на 14 мест</t>
  </si>
  <si>
    <t>1812 х 327 х 1600</t>
  </si>
  <si>
    <r>
      <rPr>
        <sz val="10"/>
        <color rgb="FFFFFFFF"/>
        <rFont val="Arial Cyr"/>
        <charset val="204"/>
      </rPr>
      <t>Дополнительные опции к мебели для гардеробов (плюс к стоимости единицы изделия)</t>
    </r>
  </si>
  <si>
    <t>Дополнительные крючки для сменной обуви к ВШЛп2 (за один крючок)</t>
  </si>
  <si>
    <r>
      <rPr>
        <b/>
        <sz val="11"/>
        <color rgb="FFFFFFFF"/>
        <rFont val="Arial Cyr"/>
        <charset val="204"/>
      </rPr>
      <t>ТУМБЫ ПОД ШКОЛЬНЫЕ ДОСКИ И ТРИБУНЫ</t>
    </r>
  </si>
  <si>
    <r>
      <rPr>
        <sz val="8"/>
        <color rgb="FFFFFFFF"/>
        <rFont val="Arial Cyr"/>
        <charset val="204"/>
      </rPr>
      <t>Тумбы под настенные доски и трибуны выполняются из ЛДСтП Е1 16мм и облицовываются кромочной лентой ПВХ толщиной 2,0 мм или 0,5 мм. Задние стенки - MDF 3 мм. Размер ниши для таблиц составляет (ШхВ) - 920х700 мм, что позволяет размещать таблицы большинства форматов. Крышки крепяться с помощью двухкомпонентных эксцентриковых стяжек. В тумбах предусмотрены три высоты установки внутренних полок для возможности хранения крупногабаритных наглядных пособий. Ручки - скоба 128 мм. Направляющие ящиков - металлические роликовые частичного выдвижения. Все тумбы комплектуются регулируемыми подпятниками. Также имеется возможность установить замок на ящик или любую дверь.</t>
    </r>
  </si>
  <si>
    <t>Тумба под доску для плакатов</t>
  </si>
  <si>
    <t>955 х 275 х 820</t>
  </si>
  <si>
    <t>2 127,00</t>
  </si>
  <si>
    <t>Тумба под доску 2-дверная</t>
  </si>
  <si>
    <t>2 328,00</t>
  </si>
  <si>
    <t>Тумба под доску с нишей для плакатов</t>
  </si>
  <si>
    <t>1430 х 275 х 820</t>
  </si>
  <si>
    <t>3 173,00</t>
  </si>
  <si>
    <t>Тумба под доску с нишей для плакатов и ящиком</t>
  </si>
  <si>
    <t>3 569,00</t>
  </si>
  <si>
    <t>Тумба под доску 3-дверная</t>
  </si>
  <si>
    <t>3 379,00</t>
  </si>
  <si>
    <t>Тумба под доску 3-дверная с ящиком</t>
  </si>
  <si>
    <t>3 775,00</t>
  </si>
  <si>
    <t>Тумба для технических средств обучения</t>
  </si>
  <si>
    <t>620 х 590 х 1040</t>
  </si>
  <si>
    <t>Трибуна напольная</t>
  </si>
  <si>
    <t>650 х 600 х 1300</t>
  </si>
  <si>
    <t>Трибуна настольная</t>
  </si>
  <si>
    <t>550 х 450 х 450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</si>
  <si>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</si>
  <si>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</si>
  <si>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</si>
  <si>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</si>
  <si>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</si>
  <si>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</si>
  <si>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</si>
  <si>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</si>
  <si>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</si>
  <si>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</si>
  <si>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</si>
  <si>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</si>
  <si>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</si>
  <si>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</si>
  <si>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3.01.</t>
  </si>
  <si>
    <t>3.02.</t>
  </si>
  <si>
    <t>3.03.</t>
  </si>
  <si>
    <t>3.04.</t>
  </si>
  <si>
    <t>3.05.</t>
  </si>
  <si>
    <t>3.06.</t>
  </si>
  <si>
    <t>3.07.</t>
  </si>
  <si>
    <t>3.08.</t>
  </si>
  <si>
    <t>3.09.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</si>
  <si>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</si>
  <si>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</si>
  <si>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</si>
  <si>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</si>
  <si>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</si>
  <si>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</si>
  <si>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</si>
  <si>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</si>
  <si>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</si>
  <si>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</si>
  <si>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</si>
  <si>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</si>
  <si>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</si>
  <si>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4.01.</t>
  </si>
  <si>
    <t>4.02.</t>
  </si>
  <si>
    <t>4.03.</t>
  </si>
  <si>
    <t>4.04.</t>
  </si>
  <si>
    <t>4.05.</t>
  </si>
  <si>
    <t>4.06.</t>
  </si>
  <si>
    <t>4.07.</t>
  </si>
  <si>
    <t>4.08.</t>
  </si>
  <si>
    <t>4.09.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</si>
  <si>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</si>
  <si>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</si>
  <si>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</si>
  <si>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</si>
  <si>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</si>
  <si>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</si>
  <si>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</si>
  <si>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</si>
  <si>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</si>
  <si>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</si>
  <si>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4.20.</t>
  </si>
  <si>
    <t>4.21.</t>
  </si>
  <si>
    <t>4.22.</t>
  </si>
  <si>
    <t>4.23.</t>
  </si>
  <si>
    <t>4.24.</t>
  </si>
  <si>
    <t>4.25.</t>
  </si>
  <si>
    <t>4.26.</t>
  </si>
  <si>
    <t>4.27.</t>
  </si>
  <si>
    <t>4.28.</t>
  </si>
  <si>
    <t>4.29.</t>
  </si>
  <si>
    <t>4.30.</t>
  </si>
  <si>
    <t>4.31.</t>
  </si>
  <si>
    <t>4.32.</t>
  </si>
  <si>
    <t>4.33.</t>
  </si>
  <si>
    <t>4.34.</t>
  </si>
  <si>
    <t>4.35.</t>
  </si>
  <si>
    <t>4.36.</t>
  </si>
  <si>
    <t>4.37.</t>
  </si>
  <si>
    <t>4.38.</t>
  </si>
  <si>
    <t>4.39.</t>
  </si>
  <si>
    <t>4.40.</t>
  </si>
  <si>
    <t>4.41.</t>
  </si>
  <si>
    <t>4.42.</t>
  </si>
  <si>
    <t>4.43.</t>
  </si>
  <si>
    <t>4.44.</t>
  </si>
  <si>
    <t>4.45.</t>
  </si>
  <si>
    <t>4.46.</t>
  </si>
  <si>
    <t>4.47.</t>
  </si>
  <si>
    <t>4.48.</t>
  </si>
  <si>
    <t>4.49.</t>
  </si>
  <si>
    <t>4.50.</t>
  </si>
  <si>
    <t>4.51.</t>
  </si>
  <si>
    <t>5.01.</t>
  </si>
  <si>
    <t>5.02.</t>
  </si>
  <si>
    <t>5.03.</t>
  </si>
  <si>
    <t>5.04.</t>
  </si>
  <si>
    <t>5.05.</t>
  </si>
  <si>
    <t>5.06.</t>
  </si>
  <si>
    <t>5.07.</t>
  </si>
  <si>
    <t>5.08.</t>
  </si>
  <si>
    <t>5.09.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</si>
  <si>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</si>
  <si>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</si>
  <si>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</si>
  <si>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</si>
  <si>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</si>
  <si>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</si>
  <si>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</si>
  <si>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</si>
  <si>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</si>
  <si>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</si>
  <si>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</si>
  <si>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>5.21.</t>
  </si>
  <si>
    <t>5.22.</t>
  </si>
  <si>
    <t>5.23.</t>
  </si>
  <si>
    <t>5.24.</t>
  </si>
  <si>
    <t>5.25.</t>
  </si>
  <si>
    <t>5.26.</t>
  </si>
  <si>
    <t>5.27.</t>
  </si>
  <si>
    <t>5.28.</t>
  </si>
  <si>
    <t>5.29.</t>
  </si>
  <si>
    <t>5.30.</t>
  </si>
  <si>
    <t>5.31.</t>
  </si>
  <si>
    <t>5.32.</t>
  </si>
  <si>
    <t>5.33.</t>
  </si>
  <si>
    <t>5.34.</t>
  </si>
  <si>
    <t>5.35.</t>
  </si>
  <si>
    <t>5.36.</t>
  </si>
  <si>
    <t>5.37.</t>
  </si>
  <si>
    <t>5.38.</t>
  </si>
  <si>
    <t>5.39.</t>
  </si>
  <si>
    <t>5.40.</t>
  </si>
  <si>
    <t>5.41.</t>
  </si>
  <si>
    <t>5.42.</t>
  </si>
  <si>
    <t>5.43.</t>
  </si>
  <si>
    <t>5.44.</t>
  </si>
  <si>
    <t>5.62.</t>
  </si>
  <si>
    <t>5.63.</t>
  </si>
  <si>
    <t>5.64.</t>
  </si>
  <si>
    <t>6.01.</t>
  </si>
  <si>
    <t>6.02.</t>
  </si>
  <si>
    <t>6.03.</t>
  </si>
  <si>
    <t>6.04.</t>
  </si>
  <si>
    <t>6.05.</t>
  </si>
  <si>
    <t>6.06.</t>
  </si>
  <si>
    <t>6.07.</t>
  </si>
  <si>
    <t>6.08.</t>
  </si>
  <si>
    <t>6.09.</t>
  </si>
  <si>
    <t>6.10.</t>
  </si>
  <si>
    <t>6.11.</t>
  </si>
  <si>
    <t>6.12.</t>
  </si>
  <si>
    <t>6.13.</t>
  </si>
  <si>
    <t>6.14.</t>
  </si>
  <si>
    <t>6.15.</t>
  </si>
  <si>
    <t>6.16.</t>
  </si>
  <si>
    <t>6.17.</t>
  </si>
  <si>
    <t>6.18.</t>
  </si>
  <si>
    <t>6.19.</t>
  </si>
  <si>
    <t>7.01.</t>
  </si>
  <si>
    <t>7.02.</t>
  </si>
  <si>
    <t>7.03.</t>
  </si>
  <si>
    <t>7.04.</t>
  </si>
  <si>
    <t>7.05.</t>
  </si>
  <si>
    <t>7.06.</t>
  </si>
  <si>
    <t>7.07.</t>
  </si>
  <si>
    <t>7.08.</t>
  </si>
  <si>
    <t>7.09.</t>
  </si>
  <si>
    <t>7.10.</t>
  </si>
  <si>
    <t>7.11.</t>
  </si>
  <si>
    <t>7.12.</t>
  </si>
  <si>
    <t>7.13.</t>
  </si>
  <si>
    <t>7.14.</t>
  </si>
  <si>
    <t>7.15.</t>
  </si>
  <si>
    <t>7.16.</t>
  </si>
  <si>
    <t>8.01.</t>
  </si>
  <si>
    <t>8.02.</t>
  </si>
  <si>
    <t>8.03.</t>
  </si>
  <si>
    <t>8.04.</t>
  </si>
  <si>
    <t>8.05.</t>
  </si>
  <si>
    <t>8.06.</t>
  </si>
  <si>
    <t>8.07.</t>
  </si>
  <si>
    <t>8.08.</t>
  </si>
  <si>
    <t>8.09.</t>
  </si>
  <si>
    <t>8.10.</t>
  </si>
  <si>
    <t>8.11.</t>
  </si>
  <si>
    <t>9.01.</t>
  </si>
  <si>
    <t>9.02.</t>
  </si>
  <si>
    <t>9.03.</t>
  </si>
  <si>
    <t>9.04.</t>
  </si>
  <si>
    <t>9.05.</t>
  </si>
  <si>
    <t>9.06.</t>
  </si>
  <si>
    <t>9.07.</t>
  </si>
  <si>
    <t>9.08.</t>
  </si>
  <si>
    <t>9.09.</t>
  </si>
  <si>
    <t>9.10.</t>
  </si>
  <si>
    <t>9.11.</t>
  </si>
  <si>
    <t>9.12.</t>
  </si>
  <si>
    <t>10.01.</t>
  </si>
  <si>
    <t>10.02.</t>
  </si>
  <si>
    <t>10.03.</t>
  </si>
  <si>
    <t>10.04.</t>
  </si>
  <si>
    <t>10.05.</t>
  </si>
  <si>
    <t>10.06.</t>
  </si>
  <si>
    <t>10.07.</t>
  </si>
  <si>
    <t>10.08.</t>
  </si>
  <si>
    <t>10.09.</t>
  </si>
  <si>
    <t>10.10.</t>
  </si>
  <si>
    <t>10.11.</t>
  </si>
  <si>
    <t>380 х 380 х 420</t>
  </si>
  <si>
    <t>300 х 300 х 300</t>
  </si>
  <si>
    <t>300 х 300 х 340</t>
  </si>
  <si>
    <t>прайс</t>
  </si>
  <si>
    <t>800 х 500 х 520-640</t>
  </si>
  <si>
    <t>7.17.</t>
  </si>
  <si>
    <t>7.18.</t>
  </si>
  <si>
    <t>7.19.</t>
  </si>
  <si>
    <t>7.20.</t>
  </si>
  <si>
    <t>7.21.</t>
  </si>
  <si>
    <t>7.23.</t>
  </si>
  <si>
    <t>7.24.</t>
  </si>
  <si>
    <t>7.22.</t>
  </si>
  <si>
    <t>7.25.</t>
  </si>
  <si>
    <t>7.26.</t>
  </si>
  <si>
    <t>7.27.</t>
  </si>
  <si>
    <t>7.28.</t>
  </si>
  <si>
    <t>7.29.</t>
  </si>
  <si>
    <t>7.30.</t>
  </si>
  <si>
    <t>7.31.</t>
  </si>
  <si>
    <t>800 х 800 х 640</t>
  </si>
  <si>
    <t>1200 х 600 х 640</t>
  </si>
  <si>
    <t>1800 х 600 х 640</t>
  </si>
  <si>
    <t>1800 х 600 х 760</t>
  </si>
  <si>
    <t>1050 х 300 х 380</t>
  </si>
  <si>
    <t>1050 х 300 х 460</t>
  </si>
  <si>
    <t>1500 х 300 х 380</t>
  </si>
  <si>
    <t>1500 х 300 х 460</t>
  </si>
  <si>
    <t>300 х 300 х 380</t>
  </si>
  <si>
    <t>300 х 300 х 460</t>
  </si>
  <si>
    <t>800 х 800 х 760</t>
  </si>
  <si>
    <t>ПРАЙС-ЛИСТ от 05.02.2021г.</t>
  </si>
  <si>
    <t>Металлокаркас стола ученического регулируемого на растомате р.гр.№2-4</t>
  </si>
  <si>
    <t>Металлокаркас стола ученического регулируемого на растомате р.гр.№3-5</t>
  </si>
  <si>
    <t>Металлокаркас стола ученического регулируемого на растомате р.гр.№4-6</t>
  </si>
  <si>
    <t>Металлокаркас стола ученического регулируемого на растомате р.гр.№5-7</t>
  </si>
  <si>
    <t>1.74.</t>
  </si>
  <si>
    <t>1.75.</t>
  </si>
  <si>
    <t>1.76.</t>
  </si>
  <si>
    <t>1.77.</t>
  </si>
  <si>
    <t xml:space="preserve">Цена </t>
  </si>
  <si>
    <t>Металлические каркасы столов изготавливаются из профильной трубы и покрываются ударопрочной порошково-полимерной краской с шагреневой структурой. К опорам крепятся крючки для портфелей и сумок. На открытых торцах труб устанавливаются заглушки из ударопрочного полистирола. Все опоры снабжены полимерными подпятниками, предотвращающими порчу напольных покрытий. Крышки, царги, подстолья и предметные полки столов выполняются из ЛДСтП Е1 16мм и облицовываются кромочной лентой ПВХ. Крышки к металлокаркасам крепяться с помощью скрытых металлических футорок без выступающих на рабочей поверхности болтов. Царги с опорами соединяются с помощью мебельной стяжки «Конфирмат» 7х70 мм. Все столы с наклоном крышки комплектуются врезными пластиковыми лотками для письменных принадлежностей и оснащаются надежным механизмом "Растомат", позволяющим дискретно с небольшим шагом (10 положений) изменять угол наклона крышки от 0 до 35 градусов. Для поддержания правильной осанки детей рекомендуется при чтении устанавливать угол наклона в 25°- 30°, при письме – в 10°-15°</t>
  </si>
  <si>
    <t xml:space="preserve">Металлические каркасы парт изготавливаются из профильной трубы и покрываются ударопрочной порошково-полимерной краской с шагреневой структурой. На открытых торцах труб устанавливаются заглушки из ударопрочного полистирола. Все опоры снабжены полимерными подпятниками, предотвращающими порчу напольных покрытий. Корпусные детали парт и скамеек выполняются из ЛДСтП Е1 16мм и облицовываются кромочной лентой ПВХ. Крышки к металлокаркасам крепяться с помощью скрытых металлических футорок без выступающих на рабочей поверхности болтов. Сиденья и спинки стульев - эргономической формы с закругленными углами, производятся из  гнутоклееной березовой фанеры толщиной 10±1 мм, имеют бесцветное многослойное лаковое защитно-декоративное покрытие.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</si>
</sst>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"/>
    <numFmt numFmtId="165" formatCode="###0.00;###0.00"/>
  </numFmts>
  <fonts count="20" x14ac:knownFonts="1">
    <font>
      <sz val="10"/>
      <color rgb="FF000000"/>
      <name val="Times New Roman"/>
      <charset val="204"/>
    </font>
    <font>
      <b/>
      <sz val="1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FFFF"/>
      <name val="Arial"/>
      <family val="2"/>
    </font>
    <font>
      <b/>
      <sz val="18"/>
      <name val="Arial"/>
      <family val="2"/>
    </font>
    <font>
      <sz val="9"/>
      <name val="Arial Cyr"/>
      <charset val="204"/>
    </font>
    <font>
      <b/>
      <sz val="11"/>
      <name val="Arial Cyr"/>
      <charset val="204"/>
    </font>
    <font>
      <b/>
      <sz val="11"/>
      <color rgb="FFFFFFFF"/>
      <name val="Arial Cyr"/>
      <charset val="204"/>
    </font>
    <font>
      <sz val="10"/>
      <color rgb="FF000000"/>
      <name val="Arial Cyr"/>
      <charset val="204"/>
    </font>
    <font>
      <b/>
      <sz val="10"/>
      <name val="Arial Cyr"/>
      <charset val="204"/>
    </font>
    <font>
      <sz val="8"/>
      <color rgb="FFFFFFFF"/>
      <name val="Arial Cyr"/>
      <charset val="204"/>
    </font>
    <font>
      <sz val="10"/>
      <name val="Arial Cyr"/>
      <charset val="204"/>
    </font>
    <font>
      <sz val="10"/>
      <color rgb="FFFFFFFF"/>
      <name val="Arial Cyr"/>
      <charset val="204"/>
    </font>
    <font>
      <sz val="9"/>
      <color rgb="FF000000"/>
      <name val="Arial Cyr"/>
      <charset val="204"/>
    </font>
    <font>
      <b/>
      <i/>
      <sz val="10"/>
      <color rgb="FFFFFFFF"/>
      <name val="Arial Cyr"/>
      <charset val="204"/>
    </font>
    <font>
      <b/>
      <sz val="10"/>
      <color rgb="FFFF0000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CCE9AC"/>
      </patternFill>
    </fill>
    <fill>
      <patternFill patternType="solid">
        <fgColor rgb="FF000000"/>
      </patternFill>
    </fill>
    <fill>
      <patternFill patternType="solid">
        <fgColor rgb="FF008000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6" xfId="0" applyFont="1" applyBorder="1" applyAlignment="1">
      <alignment horizontal="right"/>
    </xf>
    <xf numFmtId="164" fontId="7" fillId="4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right" wrapText="1"/>
    </xf>
    <xf numFmtId="17" fontId="5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center"/>
    </xf>
    <xf numFmtId="164" fontId="13" fillId="0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top" wrapText="1"/>
    </xf>
    <xf numFmtId="165" fontId="13" fillId="0" borderId="7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164" fontId="13" fillId="0" borderId="6" xfId="0" applyNumberFormat="1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165" fontId="13" fillId="0" borderId="6" xfId="0" applyNumberFormat="1" applyFont="1" applyFill="1" applyBorder="1" applyAlignment="1">
      <alignment horizontal="center" vertical="top" wrapText="1"/>
    </xf>
    <xf numFmtId="164" fontId="13" fillId="0" borderId="10" xfId="0" applyNumberFormat="1" applyFont="1" applyFill="1" applyBorder="1" applyAlignment="1">
      <alignment horizontal="right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165" fontId="13" fillId="0" borderId="10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164" fontId="7" fillId="4" borderId="6" xfId="0" applyNumberFormat="1" applyFont="1" applyFill="1" applyBorder="1" applyAlignment="1">
      <alignment horizontal="right" vertical="top" wrapText="1"/>
    </xf>
    <xf numFmtId="0" fontId="5" fillId="0" borderId="0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8" fillId="0" borderId="1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165" fontId="13" fillId="0" borderId="26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2" fontId="13" fillId="0" borderId="0" xfId="0" applyNumberFormat="1" applyFont="1" applyAlignment="1">
      <alignment horizontal="left" vertical="top"/>
    </xf>
    <xf numFmtId="0" fontId="5" fillId="0" borderId="2" xfId="0" applyFont="1" applyFill="1" applyBorder="1" applyAlignment="1">
      <alignment horizontal="center" vertical="top" wrapText="1"/>
    </xf>
    <xf numFmtId="2" fontId="13" fillId="0" borderId="6" xfId="0" applyNumberFormat="1" applyFont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19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vertical="top"/>
    </xf>
    <xf numFmtId="0" fontId="8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2" fillId="0" borderId="34" xfId="0" applyFont="1" applyFill="1" applyBorder="1" applyAlignment="1">
      <alignment horizontal="center" vertical="top"/>
    </xf>
    <xf numFmtId="0" fontId="0" fillId="0" borderId="35" xfId="0" applyFill="1" applyBorder="1" applyAlignment="1">
      <alignment vertical="top" wrapText="1"/>
    </xf>
    <xf numFmtId="0" fontId="0" fillId="0" borderId="36" xfId="0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left" vertical="top"/>
    </xf>
    <xf numFmtId="0" fontId="5" fillId="0" borderId="26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0" fillId="0" borderId="37" xfId="0" applyFill="1" applyBorder="1" applyAlignment="1">
      <alignment horizontal="center" vertical="top" wrapText="1"/>
    </xf>
    <xf numFmtId="3" fontId="0" fillId="0" borderId="6" xfId="0" applyNumberFormat="1" applyFill="1" applyBorder="1" applyAlignment="1">
      <alignment horizontal="center" vertical="top"/>
    </xf>
    <xf numFmtId="3" fontId="0" fillId="0" borderId="6" xfId="0" applyNumberFormat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25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17" fillId="5" borderId="6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755960</xdr:colOff>
      <xdr:row>2</xdr:row>
      <xdr:rowOff>77802</xdr:rowOff>
    </xdr:from>
    <xdr:to>
      <xdr:col>3</xdr:col>
      <xdr:colOff>171190</xdr:colOff>
      <xdr:row>3</xdr:row>
      <xdr:rowOff>1228118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9A6D0A6D-30DB-47DB-A988-DCE4D38F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335" y="565958"/>
          <a:ext cx="5064746" cy="1322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6"/>
  <sheetViews>
    <sheetView tabSelected="1" zoomScale="160" zoomScaleNormal="160" workbookViewId="0">
      <selection activeCell="M4" sqref="M4"/>
    </sheetView>
  </sheetViews>
  <sheetFormatPr defaultRowHeight="12.75" x14ac:dyDescent="0.2"/>
  <cols>
    <col min="1" max="1" width="5.83203125" customWidth="1"/>
    <col min="2" max="2" width="76.83203125" customWidth="1"/>
    <col min="3" max="3" width="22" customWidth="1"/>
    <col min="4" max="4" width="10.5" style="71" customWidth="1"/>
    <col min="5" max="5" width="3.33203125" hidden="1" customWidth="1"/>
    <col min="6" max="7" width="9.33203125" style="65"/>
    <col min="8" max="10" width="0" hidden="1" customWidth="1"/>
    <col min="11" max="11" width="15.1640625" hidden="1" customWidth="1"/>
    <col min="12" max="12" width="14.6640625" customWidth="1"/>
    <col min="13" max="13" width="13.83203125" customWidth="1"/>
    <col min="14" max="14" width="15" customWidth="1"/>
    <col min="15" max="15" width="14.5" customWidth="1"/>
    <col min="16" max="16" width="14.1640625" customWidth="1"/>
  </cols>
  <sheetData>
    <row r="1" spans="1:14" ht="25.15" customHeight="1" x14ac:dyDescent="0.2">
      <c r="A1" s="117" t="s">
        <v>0</v>
      </c>
      <c r="B1" s="117"/>
      <c r="C1" s="117"/>
      <c r="D1" s="117"/>
    </row>
    <row r="2" spans="1:14" ht="13.5" customHeight="1" x14ac:dyDescent="0.2">
      <c r="A2" s="75" t="s">
        <v>1</v>
      </c>
      <c r="B2" s="76"/>
      <c r="C2" s="76"/>
      <c r="D2" s="77"/>
      <c r="K2" s="72"/>
      <c r="L2" s="72"/>
      <c r="N2" s="51"/>
    </row>
    <row r="3" spans="1:14" ht="13.5" customHeight="1" x14ac:dyDescent="0.2">
      <c r="A3" s="56"/>
      <c r="B3" s="57"/>
      <c r="C3" s="57"/>
      <c r="D3" s="58"/>
    </row>
    <row r="4" spans="1:14" ht="99" customHeight="1" x14ac:dyDescent="0.2">
      <c r="A4" s="59"/>
      <c r="B4" s="41"/>
      <c r="C4" s="41"/>
      <c r="D4" s="60"/>
    </row>
    <row r="5" spans="1:14" ht="13.5" customHeight="1" x14ac:dyDescent="0.2">
      <c r="A5" s="59"/>
      <c r="B5" s="41"/>
      <c r="C5" s="41"/>
      <c r="D5" s="60"/>
      <c r="K5" s="52"/>
      <c r="L5" s="52"/>
    </row>
    <row r="6" spans="1:14" ht="7.5" customHeight="1" x14ac:dyDescent="0.2">
      <c r="A6" s="61"/>
      <c r="B6" s="62"/>
      <c r="C6" s="62"/>
      <c r="D6" s="68"/>
    </row>
    <row r="7" spans="1:14" ht="14.1" customHeight="1" x14ac:dyDescent="0.2">
      <c r="A7" s="78" t="s">
        <v>771</v>
      </c>
      <c r="B7" s="79"/>
      <c r="C7" s="79"/>
      <c r="D7" s="79"/>
    </row>
    <row r="8" spans="1:14" ht="25.5" x14ac:dyDescent="0.2">
      <c r="A8" s="54" t="s">
        <v>95</v>
      </c>
      <c r="B8" s="55" t="s">
        <v>96</v>
      </c>
      <c r="C8" s="54" t="s">
        <v>97</v>
      </c>
      <c r="D8" s="55" t="s">
        <v>780</v>
      </c>
    </row>
    <row r="9" spans="1:14" ht="15" x14ac:dyDescent="0.2">
      <c r="A9" s="3" t="s">
        <v>2</v>
      </c>
      <c r="B9" s="80" t="s">
        <v>98</v>
      </c>
      <c r="C9" s="81"/>
      <c r="D9" s="82"/>
    </row>
    <row r="10" spans="1:14" ht="95.25" customHeight="1" x14ac:dyDescent="0.2">
      <c r="A10" s="83" t="s">
        <v>781</v>
      </c>
      <c r="B10" s="84"/>
      <c r="C10" s="84"/>
      <c r="D10" s="85"/>
    </row>
    <row r="11" spans="1:14" x14ac:dyDescent="0.2">
      <c r="A11" s="86" t="s">
        <v>99</v>
      </c>
      <c r="B11" s="87"/>
      <c r="C11" s="87"/>
      <c r="D11" s="88"/>
      <c r="H11" t="s">
        <v>743</v>
      </c>
    </row>
    <row r="12" spans="1:14" x14ac:dyDescent="0.2">
      <c r="A12" s="8" t="s">
        <v>3</v>
      </c>
      <c r="B12" s="4" t="s">
        <v>100</v>
      </c>
      <c r="C12" s="45" t="s">
        <v>101</v>
      </c>
      <c r="D12" s="69">
        <v>2062.2420000000002</v>
      </c>
      <c r="H12" s="6">
        <v>1259</v>
      </c>
      <c r="I12" s="1">
        <f>H12*1.26</f>
        <v>1586.34</v>
      </c>
      <c r="K12" s="46"/>
    </row>
    <row r="13" spans="1:14" x14ac:dyDescent="0.2">
      <c r="A13" s="8" t="s">
        <v>4</v>
      </c>
      <c r="B13" s="4" t="s">
        <v>102</v>
      </c>
      <c r="C13" s="45" t="s">
        <v>103</v>
      </c>
      <c r="D13" s="69">
        <v>2096.64</v>
      </c>
      <c r="H13" s="6">
        <v>1280</v>
      </c>
      <c r="I13" s="1">
        <f t="shared" ref="I13:I74" si="0">H13*1.26</f>
        <v>1612.8</v>
      </c>
      <c r="K13" s="46"/>
    </row>
    <row r="14" spans="1:14" x14ac:dyDescent="0.2">
      <c r="A14" s="8" t="s">
        <v>5</v>
      </c>
      <c r="B14" s="4" t="s">
        <v>104</v>
      </c>
      <c r="C14" s="45" t="s">
        <v>105</v>
      </c>
      <c r="D14" s="69">
        <v>2129.4</v>
      </c>
      <c r="H14" s="6">
        <v>1300</v>
      </c>
      <c r="I14" s="1">
        <f t="shared" si="0"/>
        <v>1638</v>
      </c>
      <c r="K14" s="46"/>
    </row>
    <row r="15" spans="1:14" x14ac:dyDescent="0.2">
      <c r="A15" s="8" t="s">
        <v>6</v>
      </c>
      <c r="B15" s="4" t="s">
        <v>106</v>
      </c>
      <c r="C15" s="45" t="s">
        <v>107</v>
      </c>
      <c r="D15" s="69">
        <v>2171.9880000000003</v>
      </c>
      <c r="H15" s="6">
        <v>1326</v>
      </c>
      <c r="I15" s="1">
        <f t="shared" si="0"/>
        <v>1670.76</v>
      </c>
      <c r="K15" s="46"/>
    </row>
    <row r="16" spans="1:14" x14ac:dyDescent="0.2">
      <c r="A16" s="8" t="s">
        <v>7</v>
      </c>
      <c r="B16" s="4" t="s">
        <v>108</v>
      </c>
      <c r="C16" s="45" t="s">
        <v>109</v>
      </c>
      <c r="D16" s="69">
        <v>2214.5759999999996</v>
      </c>
      <c r="H16" s="6">
        <v>1352</v>
      </c>
      <c r="I16" s="1">
        <f t="shared" si="0"/>
        <v>1703.52</v>
      </c>
      <c r="K16" s="46"/>
    </row>
    <row r="17" spans="1:11" x14ac:dyDescent="0.2">
      <c r="A17" s="8" t="s">
        <v>8</v>
      </c>
      <c r="B17" s="4" t="s">
        <v>110</v>
      </c>
      <c r="C17" s="45" t="s">
        <v>111</v>
      </c>
      <c r="D17" s="69">
        <v>2248.9740000000002</v>
      </c>
      <c r="H17" s="6">
        <v>1373</v>
      </c>
      <c r="I17" s="1">
        <f t="shared" si="0"/>
        <v>1729.98</v>
      </c>
      <c r="K17" s="46"/>
    </row>
    <row r="18" spans="1:11" x14ac:dyDescent="0.2">
      <c r="A18" s="86" t="s">
        <v>112</v>
      </c>
      <c r="B18" s="87"/>
      <c r="C18" s="87"/>
      <c r="D18" s="89"/>
      <c r="I18" s="1">
        <f t="shared" si="0"/>
        <v>0</v>
      </c>
      <c r="K18" s="46"/>
    </row>
    <row r="19" spans="1:11" x14ac:dyDescent="0.2">
      <c r="A19" s="8" t="s">
        <v>9</v>
      </c>
      <c r="B19" s="4" t="s">
        <v>113</v>
      </c>
      <c r="C19" s="45" t="s">
        <v>114</v>
      </c>
      <c r="D19" s="69">
        <v>1601.9639999999999</v>
      </c>
      <c r="H19" s="6">
        <v>978</v>
      </c>
      <c r="I19" s="1">
        <f t="shared" si="0"/>
        <v>1232.28</v>
      </c>
      <c r="K19" s="46"/>
    </row>
    <row r="20" spans="1:11" x14ac:dyDescent="0.2">
      <c r="A20" s="8" t="s">
        <v>10</v>
      </c>
      <c r="B20" s="4" t="s">
        <v>115</v>
      </c>
      <c r="C20" s="45" t="s">
        <v>116</v>
      </c>
      <c r="D20" s="69">
        <v>1636.3620000000001</v>
      </c>
      <c r="H20" s="6">
        <v>999</v>
      </c>
      <c r="I20" s="1">
        <f t="shared" si="0"/>
        <v>1258.74</v>
      </c>
      <c r="K20" s="46"/>
    </row>
    <row r="21" spans="1:11" x14ac:dyDescent="0.2">
      <c r="A21" s="8" t="s">
        <v>11</v>
      </c>
      <c r="B21" s="4" t="s">
        <v>117</v>
      </c>
      <c r="C21" s="45" t="s">
        <v>118</v>
      </c>
      <c r="D21" s="69">
        <v>1670.7600000000002</v>
      </c>
      <c r="H21" s="6">
        <v>1020</v>
      </c>
      <c r="I21" s="1">
        <f t="shared" si="0"/>
        <v>1285.2</v>
      </c>
      <c r="K21" s="46"/>
    </row>
    <row r="22" spans="1:11" x14ac:dyDescent="0.2">
      <c r="A22" s="8" t="s">
        <v>12</v>
      </c>
      <c r="B22" s="4" t="s">
        <v>119</v>
      </c>
      <c r="C22" s="45" t="s">
        <v>120</v>
      </c>
      <c r="D22" s="69">
        <v>1721.538</v>
      </c>
      <c r="H22" s="6">
        <v>1051</v>
      </c>
      <c r="I22" s="1">
        <f t="shared" si="0"/>
        <v>1324.26</v>
      </c>
      <c r="K22" s="46"/>
    </row>
    <row r="23" spans="1:11" x14ac:dyDescent="0.2">
      <c r="A23" s="8" t="s">
        <v>13</v>
      </c>
      <c r="B23" s="4" t="s">
        <v>121</v>
      </c>
      <c r="C23" s="45" t="s">
        <v>122</v>
      </c>
      <c r="D23" s="69">
        <v>1755.9359999999997</v>
      </c>
      <c r="H23" s="6">
        <v>1072</v>
      </c>
      <c r="I23" s="1">
        <f t="shared" si="0"/>
        <v>1350.72</v>
      </c>
      <c r="K23" s="46"/>
    </row>
    <row r="24" spans="1:11" x14ac:dyDescent="0.2">
      <c r="A24" s="8" t="s">
        <v>14</v>
      </c>
      <c r="B24" s="4" t="s">
        <v>123</v>
      </c>
      <c r="C24" s="45" t="s">
        <v>124</v>
      </c>
      <c r="D24" s="69">
        <v>1788.6959999999999</v>
      </c>
      <c r="H24" s="6">
        <v>1092</v>
      </c>
      <c r="I24" s="1">
        <f t="shared" si="0"/>
        <v>1375.92</v>
      </c>
      <c r="K24" s="46"/>
    </row>
    <row r="25" spans="1:11" x14ac:dyDescent="0.2">
      <c r="A25" s="86" t="s">
        <v>125</v>
      </c>
      <c r="B25" s="87"/>
      <c r="C25" s="87"/>
      <c r="D25" s="89"/>
      <c r="I25" s="1">
        <f t="shared" si="0"/>
        <v>0</v>
      </c>
      <c r="K25" s="46"/>
    </row>
    <row r="26" spans="1:11" x14ac:dyDescent="0.2">
      <c r="A26" s="8" t="s">
        <v>15</v>
      </c>
      <c r="B26" s="4" t="s">
        <v>126</v>
      </c>
      <c r="C26" s="45" t="s">
        <v>127</v>
      </c>
      <c r="D26" s="69">
        <v>2352.1680000000001</v>
      </c>
      <c r="H26" s="6">
        <v>1436</v>
      </c>
      <c r="I26" s="1">
        <f t="shared" si="0"/>
        <v>1809.36</v>
      </c>
      <c r="K26" s="46"/>
    </row>
    <row r="27" spans="1:11" x14ac:dyDescent="0.2">
      <c r="A27" s="8" t="s">
        <v>16</v>
      </c>
      <c r="B27" s="4" t="s">
        <v>128</v>
      </c>
      <c r="C27" s="45" t="s">
        <v>129</v>
      </c>
      <c r="D27" s="69">
        <v>2384.9279999999999</v>
      </c>
      <c r="H27" s="6">
        <v>1456</v>
      </c>
      <c r="I27" s="1">
        <f t="shared" si="0"/>
        <v>1834.56</v>
      </c>
      <c r="K27" s="46"/>
    </row>
    <row r="28" spans="1:11" x14ac:dyDescent="0.2">
      <c r="A28" s="8" t="s">
        <v>17</v>
      </c>
      <c r="B28" s="4" t="s">
        <v>130</v>
      </c>
      <c r="C28" s="45" t="s">
        <v>131</v>
      </c>
      <c r="D28" s="69">
        <v>2419.3259999999996</v>
      </c>
      <c r="H28" s="6">
        <v>1477</v>
      </c>
      <c r="I28" s="1">
        <f t="shared" si="0"/>
        <v>1861.02</v>
      </c>
      <c r="K28" s="46"/>
    </row>
    <row r="29" spans="1:11" x14ac:dyDescent="0.2">
      <c r="A29" s="8" t="s">
        <v>18</v>
      </c>
      <c r="B29" s="4" t="s">
        <v>132</v>
      </c>
      <c r="C29" s="45" t="s">
        <v>133</v>
      </c>
      <c r="D29" s="69">
        <v>2461.9140000000002</v>
      </c>
      <c r="H29" s="6">
        <v>1503</v>
      </c>
      <c r="I29" s="1">
        <f t="shared" si="0"/>
        <v>1893.78</v>
      </c>
      <c r="K29" s="46"/>
    </row>
    <row r="30" spans="1:11" x14ac:dyDescent="0.2">
      <c r="A30" s="90" t="s">
        <v>134</v>
      </c>
      <c r="B30" s="91"/>
      <c r="C30" s="91"/>
      <c r="D30" s="89"/>
      <c r="I30" s="1">
        <f t="shared" si="0"/>
        <v>0</v>
      </c>
      <c r="K30" s="46"/>
    </row>
    <row r="31" spans="1:11" x14ac:dyDescent="0.2">
      <c r="A31" s="18" t="s">
        <v>28</v>
      </c>
      <c r="B31" s="19" t="s">
        <v>135</v>
      </c>
      <c r="C31" s="20" t="s">
        <v>136</v>
      </c>
      <c r="D31" s="69">
        <v>1891.89</v>
      </c>
      <c r="H31" s="21">
        <v>1155</v>
      </c>
      <c r="I31" s="1">
        <f t="shared" si="0"/>
        <v>1455.3</v>
      </c>
      <c r="K31" s="46"/>
    </row>
    <row r="32" spans="1:11" x14ac:dyDescent="0.2">
      <c r="A32" s="18" t="s">
        <v>29</v>
      </c>
      <c r="B32" s="19" t="s">
        <v>137</v>
      </c>
      <c r="C32" s="20" t="s">
        <v>138</v>
      </c>
      <c r="D32" s="69">
        <v>1926.288</v>
      </c>
      <c r="H32" s="21">
        <v>1176</v>
      </c>
      <c r="I32" s="1">
        <f t="shared" si="0"/>
        <v>1481.76</v>
      </c>
      <c r="K32" s="46"/>
    </row>
    <row r="33" spans="1:11" x14ac:dyDescent="0.2">
      <c r="A33" s="18" t="s">
        <v>30</v>
      </c>
      <c r="B33" s="19" t="s">
        <v>139</v>
      </c>
      <c r="C33" s="20" t="s">
        <v>140</v>
      </c>
      <c r="D33" s="69">
        <v>1959.0479999999998</v>
      </c>
      <c r="H33" s="21">
        <v>1196</v>
      </c>
      <c r="I33" s="1">
        <f t="shared" si="0"/>
        <v>1506.96</v>
      </c>
      <c r="K33" s="46"/>
    </row>
    <row r="34" spans="1:11" x14ac:dyDescent="0.2">
      <c r="A34" s="18" t="s">
        <v>31</v>
      </c>
      <c r="B34" s="19" t="s">
        <v>141</v>
      </c>
      <c r="C34" s="20" t="s">
        <v>142</v>
      </c>
      <c r="D34" s="69">
        <v>1993.4459999999999</v>
      </c>
      <c r="H34" s="21">
        <v>1217</v>
      </c>
      <c r="I34" s="1">
        <f t="shared" si="0"/>
        <v>1533.42</v>
      </c>
      <c r="K34" s="46"/>
    </row>
    <row r="35" spans="1:11" x14ac:dyDescent="0.2">
      <c r="A35" s="92" t="s">
        <v>143</v>
      </c>
      <c r="B35" s="92"/>
      <c r="C35" s="92"/>
      <c r="D35" s="92"/>
      <c r="I35" s="1">
        <f t="shared" si="0"/>
        <v>0</v>
      </c>
      <c r="K35" s="46"/>
    </row>
    <row r="36" spans="1:11" x14ac:dyDescent="0.2">
      <c r="A36" s="22" t="s">
        <v>32</v>
      </c>
      <c r="B36" s="23" t="s">
        <v>144</v>
      </c>
      <c r="C36" s="47" t="s">
        <v>127</v>
      </c>
      <c r="D36" s="69">
        <v>2972.1899999999996</v>
      </c>
      <c r="H36" s="25">
        <v>1728</v>
      </c>
      <c r="I36" s="1">
        <f>(H36*1.31)*1.01</f>
        <v>2286.3168000000005</v>
      </c>
      <c r="K36" s="46"/>
    </row>
    <row r="37" spans="1:11" x14ac:dyDescent="0.2">
      <c r="A37" s="8" t="s">
        <v>33</v>
      </c>
      <c r="B37" s="4" t="s">
        <v>145</v>
      </c>
      <c r="C37" s="45" t="s">
        <v>129</v>
      </c>
      <c r="D37" s="69">
        <v>3008.3040000000001</v>
      </c>
      <c r="H37" s="6">
        <v>1749</v>
      </c>
      <c r="I37" s="1">
        <f t="shared" ref="I37:I64" si="1">(H37*1.31)*1.01</f>
        <v>2314.1019000000001</v>
      </c>
      <c r="K37" s="46"/>
    </row>
    <row r="38" spans="1:11" x14ac:dyDescent="0.2">
      <c r="A38" s="8" t="s">
        <v>34</v>
      </c>
      <c r="B38" s="4" t="s">
        <v>146</v>
      </c>
      <c r="C38" s="45" t="s">
        <v>131</v>
      </c>
      <c r="D38" s="69">
        <v>3054.7920000000004</v>
      </c>
      <c r="H38" s="6">
        <v>1776</v>
      </c>
      <c r="I38" s="1">
        <f t="shared" si="1"/>
        <v>2349.8256000000001</v>
      </c>
      <c r="K38" s="46"/>
    </row>
    <row r="39" spans="1:11" x14ac:dyDescent="0.2">
      <c r="A39" s="8" t="s">
        <v>35</v>
      </c>
      <c r="B39" s="4" t="s">
        <v>147</v>
      </c>
      <c r="C39" s="45" t="s">
        <v>133</v>
      </c>
      <c r="D39" s="69">
        <v>3099.4859999999999</v>
      </c>
      <c r="H39" s="6">
        <v>1802</v>
      </c>
      <c r="I39" s="1">
        <f t="shared" si="1"/>
        <v>2384.2262000000001</v>
      </c>
      <c r="K39" s="46"/>
    </row>
    <row r="40" spans="1:11" x14ac:dyDescent="0.2">
      <c r="A40" s="86" t="s">
        <v>148</v>
      </c>
      <c r="B40" s="87"/>
      <c r="C40" s="87"/>
      <c r="D40" s="89"/>
      <c r="I40" s="1">
        <f t="shared" si="1"/>
        <v>0</v>
      </c>
      <c r="K40" s="46"/>
    </row>
    <row r="41" spans="1:11" x14ac:dyDescent="0.2">
      <c r="A41" s="8" t="s">
        <v>36</v>
      </c>
      <c r="B41" s="4" t="s">
        <v>149</v>
      </c>
      <c r="C41" s="45" t="s">
        <v>136</v>
      </c>
      <c r="D41" s="69">
        <v>2289.3780000000002</v>
      </c>
      <c r="H41" s="6">
        <v>1331</v>
      </c>
      <c r="I41" s="1">
        <f t="shared" si="1"/>
        <v>1761.0461000000003</v>
      </c>
      <c r="K41" s="46"/>
    </row>
    <row r="42" spans="1:11" x14ac:dyDescent="0.2">
      <c r="A42" s="8" t="s">
        <v>37</v>
      </c>
      <c r="B42" s="4" t="s">
        <v>150</v>
      </c>
      <c r="C42" s="45" t="s">
        <v>138</v>
      </c>
      <c r="D42" s="69">
        <v>2353.0259999999998</v>
      </c>
      <c r="H42" s="6">
        <v>1368</v>
      </c>
      <c r="I42" s="1">
        <f t="shared" si="1"/>
        <v>1810.0008000000003</v>
      </c>
      <c r="K42" s="46"/>
    </row>
    <row r="43" spans="1:11" x14ac:dyDescent="0.2">
      <c r="A43" s="11" t="s">
        <v>38</v>
      </c>
      <c r="B43" s="12" t="s">
        <v>151</v>
      </c>
      <c r="C43" s="48" t="s">
        <v>140</v>
      </c>
      <c r="D43" s="69">
        <v>2389.14</v>
      </c>
      <c r="H43" s="14">
        <v>1389</v>
      </c>
      <c r="I43" s="1">
        <f t="shared" si="1"/>
        <v>1837.7859000000001</v>
      </c>
      <c r="K43" s="46"/>
    </row>
    <row r="44" spans="1:11" x14ac:dyDescent="0.2">
      <c r="A44" s="18" t="s">
        <v>39</v>
      </c>
      <c r="B44" s="39" t="s">
        <v>152</v>
      </c>
      <c r="C44" s="49" t="s">
        <v>142</v>
      </c>
      <c r="D44" s="69">
        <v>2425.2539999999999</v>
      </c>
      <c r="H44" s="21">
        <v>1410</v>
      </c>
      <c r="I44" s="1">
        <f t="shared" si="1"/>
        <v>1865.5710000000001</v>
      </c>
      <c r="K44" s="46"/>
    </row>
    <row r="45" spans="1:11" x14ac:dyDescent="0.2">
      <c r="A45" s="92" t="s">
        <v>153</v>
      </c>
      <c r="B45" s="92"/>
      <c r="C45" s="92"/>
      <c r="D45" s="92"/>
      <c r="I45" s="1">
        <f t="shared" si="1"/>
        <v>0</v>
      </c>
      <c r="K45" s="46"/>
    </row>
    <row r="46" spans="1:11" x14ac:dyDescent="0.2">
      <c r="A46" s="22" t="s">
        <v>40</v>
      </c>
      <c r="B46" s="23" t="s">
        <v>154</v>
      </c>
      <c r="C46" s="47" t="s">
        <v>127</v>
      </c>
      <c r="D46" s="69">
        <v>3245.6580000000004</v>
      </c>
      <c r="H46" s="25">
        <v>1887</v>
      </c>
      <c r="I46" s="1">
        <f t="shared" si="1"/>
        <v>2496.6897000000004</v>
      </c>
      <c r="K46" s="46"/>
    </row>
    <row r="47" spans="1:11" x14ac:dyDescent="0.2">
      <c r="A47" s="8" t="s">
        <v>41</v>
      </c>
      <c r="B47" s="4" t="s">
        <v>155</v>
      </c>
      <c r="C47" s="45" t="s">
        <v>129</v>
      </c>
      <c r="D47" s="69">
        <v>3190.6679999999997</v>
      </c>
      <c r="H47" s="6">
        <v>1855</v>
      </c>
      <c r="I47" s="1">
        <f t="shared" si="1"/>
        <v>2454.3505</v>
      </c>
      <c r="K47" s="46"/>
    </row>
    <row r="48" spans="1:11" x14ac:dyDescent="0.2">
      <c r="A48" s="8" t="s">
        <v>42</v>
      </c>
      <c r="B48" s="4" t="s">
        <v>156</v>
      </c>
      <c r="C48" s="45" t="s">
        <v>131</v>
      </c>
      <c r="D48" s="69">
        <v>3328.2599999999998</v>
      </c>
      <c r="H48" s="6">
        <v>1935</v>
      </c>
      <c r="I48" s="1">
        <f t="shared" si="1"/>
        <v>2560.1985</v>
      </c>
      <c r="K48" s="46"/>
    </row>
    <row r="49" spans="1:11" x14ac:dyDescent="0.2">
      <c r="A49" s="8" t="s">
        <v>43</v>
      </c>
      <c r="B49" s="4" t="s">
        <v>157</v>
      </c>
      <c r="C49" s="45" t="s">
        <v>133</v>
      </c>
      <c r="D49" s="69">
        <v>3372.9540000000002</v>
      </c>
      <c r="H49" s="6">
        <v>1961</v>
      </c>
      <c r="I49" s="1">
        <f t="shared" si="1"/>
        <v>2594.5991000000004</v>
      </c>
      <c r="K49" s="46"/>
    </row>
    <row r="50" spans="1:11" x14ac:dyDescent="0.2">
      <c r="A50" s="86" t="s">
        <v>158</v>
      </c>
      <c r="B50" s="87"/>
      <c r="C50" s="87"/>
      <c r="D50" s="89"/>
      <c r="I50" s="1">
        <f t="shared" si="1"/>
        <v>0</v>
      </c>
      <c r="K50" s="46"/>
    </row>
    <row r="51" spans="1:11" x14ac:dyDescent="0.2">
      <c r="A51" s="8" t="s">
        <v>44</v>
      </c>
      <c r="B51" s="4" t="s">
        <v>159</v>
      </c>
      <c r="C51" s="45" t="s">
        <v>136</v>
      </c>
      <c r="D51" s="69">
        <v>2726.2559999999999</v>
      </c>
      <c r="H51" s="6">
        <v>1585</v>
      </c>
      <c r="I51" s="1">
        <f t="shared" si="1"/>
        <v>2097.1134999999999</v>
      </c>
      <c r="K51" s="46"/>
    </row>
    <row r="52" spans="1:11" x14ac:dyDescent="0.2">
      <c r="A52" s="8" t="s">
        <v>45</v>
      </c>
      <c r="B52" s="4" t="s">
        <v>160</v>
      </c>
      <c r="C52" s="45" t="s">
        <v>138</v>
      </c>
      <c r="D52" s="69">
        <v>2762.3700000000003</v>
      </c>
      <c r="H52" s="6">
        <v>1606</v>
      </c>
      <c r="I52" s="1">
        <f t="shared" si="1"/>
        <v>2124.8986</v>
      </c>
      <c r="K52" s="46"/>
    </row>
    <row r="53" spans="1:11" x14ac:dyDescent="0.2">
      <c r="A53" s="8" t="s">
        <v>46</v>
      </c>
      <c r="B53" s="4" t="s">
        <v>161</v>
      </c>
      <c r="C53" s="45" t="s">
        <v>140</v>
      </c>
      <c r="D53" s="69">
        <v>2808.78</v>
      </c>
      <c r="H53" s="6">
        <v>1633</v>
      </c>
      <c r="I53" s="1">
        <f t="shared" si="1"/>
        <v>2160.6223</v>
      </c>
      <c r="K53" s="46"/>
    </row>
    <row r="54" spans="1:11" x14ac:dyDescent="0.2">
      <c r="A54" s="8" t="s">
        <v>47</v>
      </c>
      <c r="B54" s="4" t="s">
        <v>162</v>
      </c>
      <c r="C54" s="45" t="s">
        <v>142</v>
      </c>
      <c r="D54" s="69">
        <v>2844.8940000000002</v>
      </c>
      <c r="H54" s="6">
        <v>1654</v>
      </c>
      <c r="I54" s="1">
        <f t="shared" si="1"/>
        <v>2188.4074000000001</v>
      </c>
      <c r="K54" s="46"/>
    </row>
    <row r="55" spans="1:11" x14ac:dyDescent="0.2">
      <c r="A55" s="86" t="s">
        <v>163</v>
      </c>
      <c r="B55" s="87"/>
      <c r="C55" s="87"/>
      <c r="D55" s="89"/>
      <c r="I55" s="1">
        <f t="shared" si="1"/>
        <v>0</v>
      </c>
      <c r="K55" s="46"/>
    </row>
    <row r="56" spans="1:11" x14ac:dyDescent="0.2">
      <c r="A56" s="8" t="s">
        <v>48</v>
      </c>
      <c r="B56" s="4" t="s">
        <v>164</v>
      </c>
      <c r="C56" s="45" t="s">
        <v>127</v>
      </c>
      <c r="D56" s="69">
        <v>3574.1940000000004</v>
      </c>
      <c r="H56" s="6">
        <v>2078</v>
      </c>
      <c r="I56" s="1">
        <f t="shared" si="1"/>
        <v>2749.4018000000001</v>
      </c>
      <c r="K56" s="46"/>
    </row>
    <row r="57" spans="1:11" x14ac:dyDescent="0.2">
      <c r="A57" s="8" t="s">
        <v>49</v>
      </c>
      <c r="B57" s="4" t="s">
        <v>165</v>
      </c>
      <c r="C57" s="45" t="s">
        <v>129</v>
      </c>
      <c r="D57" s="69">
        <v>3610.3080000000004</v>
      </c>
      <c r="H57" s="6">
        <v>2099</v>
      </c>
      <c r="I57" s="1">
        <f t="shared" si="1"/>
        <v>2777.1869000000002</v>
      </c>
      <c r="K57" s="46"/>
    </row>
    <row r="58" spans="1:11" x14ac:dyDescent="0.2">
      <c r="A58" s="8" t="s">
        <v>50</v>
      </c>
      <c r="B58" s="4" t="s">
        <v>166</v>
      </c>
      <c r="C58" s="45" t="s">
        <v>131</v>
      </c>
      <c r="D58" s="69">
        <v>3656.7959999999998</v>
      </c>
      <c r="H58" s="6">
        <v>2126</v>
      </c>
      <c r="I58" s="1">
        <f t="shared" si="1"/>
        <v>2812.9106000000002</v>
      </c>
      <c r="K58" s="46"/>
    </row>
    <row r="59" spans="1:11" x14ac:dyDescent="0.2">
      <c r="A59" s="8" t="s">
        <v>51</v>
      </c>
      <c r="B59" s="4" t="s">
        <v>167</v>
      </c>
      <c r="C59" s="45" t="s">
        <v>133</v>
      </c>
      <c r="D59" s="69">
        <v>3701.49</v>
      </c>
      <c r="H59" s="6">
        <v>2152</v>
      </c>
      <c r="I59" s="1">
        <f t="shared" si="1"/>
        <v>2847.3112000000001</v>
      </c>
      <c r="K59" s="46"/>
    </row>
    <row r="60" spans="1:11" x14ac:dyDescent="0.2">
      <c r="A60" s="86" t="s">
        <v>168</v>
      </c>
      <c r="B60" s="87"/>
      <c r="C60" s="87"/>
      <c r="D60" s="89"/>
      <c r="I60" s="1">
        <f t="shared" si="1"/>
        <v>0</v>
      </c>
      <c r="K60" s="46"/>
    </row>
    <row r="61" spans="1:11" ht="13.5" customHeight="1" x14ac:dyDescent="0.2">
      <c r="A61" s="8" t="s">
        <v>52</v>
      </c>
      <c r="B61" s="4" t="s">
        <v>169</v>
      </c>
      <c r="C61" s="45" t="s">
        <v>136</v>
      </c>
      <c r="D61" s="69">
        <v>2982.5640000000003</v>
      </c>
      <c r="H61" s="6">
        <v>1734</v>
      </c>
      <c r="I61" s="1">
        <f t="shared" si="1"/>
        <v>2294.2554</v>
      </c>
      <c r="K61" s="46"/>
    </row>
    <row r="62" spans="1:11" ht="12.75" customHeight="1" x14ac:dyDescent="0.2">
      <c r="A62" s="8" t="s">
        <v>53</v>
      </c>
      <c r="B62" s="4" t="s">
        <v>170</v>
      </c>
      <c r="C62" s="45" t="s">
        <v>138</v>
      </c>
      <c r="D62" s="69">
        <v>3027.2579999999998</v>
      </c>
      <c r="H62" s="6">
        <v>1760</v>
      </c>
      <c r="I62" s="1">
        <f t="shared" si="1"/>
        <v>2328.6559999999999</v>
      </c>
      <c r="K62" s="46"/>
    </row>
    <row r="63" spans="1:11" ht="12.75" customHeight="1" x14ac:dyDescent="0.2">
      <c r="A63" s="8" t="s">
        <v>54</v>
      </c>
      <c r="B63" s="4" t="s">
        <v>171</v>
      </c>
      <c r="C63" s="45" t="s">
        <v>140</v>
      </c>
      <c r="D63" s="69">
        <v>3063.3720000000003</v>
      </c>
      <c r="H63" s="6">
        <v>1781</v>
      </c>
      <c r="I63" s="1">
        <f t="shared" si="1"/>
        <v>2356.4411</v>
      </c>
      <c r="K63" s="46"/>
    </row>
    <row r="64" spans="1:11" ht="12.75" customHeight="1" x14ac:dyDescent="0.2">
      <c r="A64" s="8" t="s">
        <v>55</v>
      </c>
      <c r="B64" s="4" t="s">
        <v>172</v>
      </c>
      <c r="C64" s="45" t="s">
        <v>142</v>
      </c>
      <c r="D64" s="69">
        <v>3109.7820000000002</v>
      </c>
      <c r="H64" s="6">
        <v>1808</v>
      </c>
      <c r="I64" s="1">
        <f t="shared" si="1"/>
        <v>2392.1648</v>
      </c>
      <c r="K64" s="46"/>
    </row>
    <row r="65" spans="1:11" x14ac:dyDescent="0.2">
      <c r="A65" s="86" t="s">
        <v>173</v>
      </c>
      <c r="B65" s="87"/>
      <c r="C65" s="87"/>
      <c r="D65" s="89"/>
      <c r="I65" s="1">
        <f t="shared" si="0"/>
        <v>0</v>
      </c>
      <c r="K65" s="46"/>
    </row>
    <row r="66" spans="1:11" x14ac:dyDescent="0.2">
      <c r="A66" s="8" t="s">
        <v>56</v>
      </c>
      <c r="B66" s="4" t="s">
        <v>174</v>
      </c>
      <c r="C66" s="45" t="s">
        <v>175</v>
      </c>
      <c r="D66" s="69">
        <v>2343.9780000000001</v>
      </c>
      <c r="H66" s="6">
        <v>1431</v>
      </c>
      <c r="I66" s="1">
        <f t="shared" si="0"/>
        <v>1803.06</v>
      </c>
      <c r="K66" s="46"/>
    </row>
    <row r="67" spans="1:11" x14ac:dyDescent="0.2">
      <c r="A67" s="8" t="s">
        <v>57</v>
      </c>
      <c r="B67" s="4" t="s">
        <v>176</v>
      </c>
      <c r="C67" s="45" t="s">
        <v>175</v>
      </c>
      <c r="D67" s="69">
        <v>2565.1079999999997</v>
      </c>
      <c r="H67" s="6">
        <v>1566</v>
      </c>
      <c r="I67" s="1">
        <f t="shared" si="0"/>
        <v>1973.16</v>
      </c>
      <c r="K67" s="46"/>
    </row>
    <row r="68" spans="1:11" x14ac:dyDescent="0.2">
      <c r="A68" s="86" t="s">
        <v>177</v>
      </c>
      <c r="B68" s="87"/>
      <c r="C68" s="87"/>
      <c r="D68" s="89"/>
      <c r="I68" s="1">
        <f t="shared" si="0"/>
        <v>0</v>
      </c>
      <c r="J68" s="44"/>
    </row>
    <row r="69" spans="1:11" x14ac:dyDescent="0.2">
      <c r="A69" s="8" t="s">
        <v>58</v>
      </c>
      <c r="B69" s="73" t="s">
        <v>178</v>
      </c>
      <c r="C69" s="74"/>
      <c r="D69" s="69">
        <v>869.77799999999991</v>
      </c>
      <c r="H69" s="6">
        <v>531</v>
      </c>
      <c r="I69" s="1">
        <f t="shared" si="0"/>
        <v>669.06000000000006</v>
      </c>
    </row>
    <row r="70" spans="1:11" x14ac:dyDescent="0.2">
      <c r="A70" s="8" t="s">
        <v>59</v>
      </c>
      <c r="B70" s="73" t="s">
        <v>179</v>
      </c>
      <c r="C70" s="74"/>
      <c r="D70" s="69">
        <v>912.3660000000001</v>
      </c>
      <c r="H70" s="6">
        <v>557</v>
      </c>
      <c r="I70" s="1">
        <f t="shared" si="0"/>
        <v>701.82</v>
      </c>
    </row>
    <row r="71" spans="1:11" x14ac:dyDescent="0.2">
      <c r="A71" s="8" t="s">
        <v>60</v>
      </c>
      <c r="B71" s="73" t="s">
        <v>180</v>
      </c>
      <c r="C71" s="74"/>
      <c r="D71" s="69">
        <v>946.76400000000001</v>
      </c>
      <c r="H71" s="6">
        <v>578</v>
      </c>
      <c r="I71" s="1">
        <f t="shared" si="0"/>
        <v>728.28</v>
      </c>
    </row>
    <row r="72" spans="1:11" x14ac:dyDescent="0.2">
      <c r="A72" s="8" t="s">
        <v>61</v>
      </c>
      <c r="B72" s="73" t="s">
        <v>181</v>
      </c>
      <c r="C72" s="74"/>
      <c r="D72" s="69">
        <v>989.35200000000009</v>
      </c>
      <c r="H72" s="6">
        <v>604</v>
      </c>
      <c r="I72" s="1">
        <f t="shared" si="0"/>
        <v>761.04</v>
      </c>
    </row>
    <row r="73" spans="1:11" x14ac:dyDescent="0.2">
      <c r="A73" s="8" t="s">
        <v>62</v>
      </c>
      <c r="B73" s="73" t="s">
        <v>182</v>
      </c>
      <c r="C73" s="74"/>
      <c r="D73" s="69">
        <v>1022.1120000000001</v>
      </c>
      <c r="H73" s="6">
        <v>624</v>
      </c>
      <c r="I73" s="1">
        <f t="shared" si="0"/>
        <v>786.24</v>
      </c>
    </row>
    <row r="74" spans="1:11" x14ac:dyDescent="0.2">
      <c r="A74" s="8" t="s">
        <v>63</v>
      </c>
      <c r="B74" s="73" t="s">
        <v>183</v>
      </c>
      <c r="C74" s="74"/>
      <c r="D74" s="69">
        <v>1064.7</v>
      </c>
      <c r="H74" s="6">
        <v>650</v>
      </c>
      <c r="I74" s="1">
        <f t="shared" si="0"/>
        <v>819</v>
      </c>
    </row>
    <row r="75" spans="1:11" x14ac:dyDescent="0.2">
      <c r="A75" s="8" t="s">
        <v>64</v>
      </c>
      <c r="B75" s="73" t="s">
        <v>184</v>
      </c>
      <c r="C75" s="74"/>
      <c r="D75" s="69">
        <v>1159.704</v>
      </c>
      <c r="H75" s="6">
        <v>708</v>
      </c>
      <c r="I75" s="1">
        <f>H75*1.26</f>
        <v>892.08</v>
      </c>
    </row>
    <row r="76" spans="1:11" x14ac:dyDescent="0.2">
      <c r="A76" s="8" t="s">
        <v>65</v>
      </c>
      <c r="B76" s="73" t="s">
        <v>185</v>
      </c>
      <c r="C76" s="74"/>
      <c r="D76" s="69">
        <v>1202.2920000000001</v>
      </c>
      <c r="H76" s="6">
        <v>734</v>
      </c>
      <c r="I76" s="1">
        <f>H76*1.26</f>
        <v>924.84</v>
      </c>
    </row>
    <row r="77" spans="1:11" x14ac:dyDescent="0.2">
      <c r="A77" s="8" t="s">
        <v>66</v>
      </c>
      <c r="B77" s="73" t="s">
        <v>186</v>
      </c>
      <c r="C77" s="74"/>
      <c r="D77" s="69">
        <v>1235.0519999999999</v>
      </c>
      <c r="H77" s="6">
        <v>754</v>
      </c>
      <c r="I77" s="1">
        <f t="shared" ref="I77:I78" si="2">H77*1.26</f>
        <v>950.04</v>
      </c>
    </row>
    <row r="78" spans="1:11" x14ac:dyDescent="0.2">
      <c r="A78" s="8" t="s">
        <v>67</v>
      </c>
      <c r="B78" s="73" t="s">
        <v>187</v>
      </c>
      <c r="C78" s="74"/>
      <c r="D78" s="69">
        <v>1277.6399999999999</v>
      </c>
      <c r="H78" s="6">
        <v>780</v>
      </c>
      <c r="I78" s="1">
        <f t="shared" si="2"/>
        <v>982.8</v>
      </c>
    </row>
    <row r="79" spans="1:11" x14ac:dyDescent="0.2">
      <c r="A79" s="8" t="s">
        <v>68</v>
      </c>
      <c r="B79" s="73" t="s">
        <v>772</v>
      </c>
      <c r="C79" s="74"/>
      <c r="D79" s="69">
        <v>2009.5140000000001</v>
      </c>
      <c r="I79" s="46">
        <v>1545.78</v>
      </c>
      <c r="J79" t="e">
        <f>#REF!*1.23</f>
        <v>#REF!</v>
      </c>
      <c r="K79" s="46" t="e">
        <f>ROUND(J79/6,)*6</f>
        <v>#REF!</v>
      </c>
    </row>
    <row r="80" spans="1:11" x14ac:dyDescent="0.2">
      <c r="A80" s="8" t="s">
        <v>69</v>
      </c>
      <c r="B80" s="73" t="s">
        <v>773</v>
      </c>
      <c r="C80" s="74"/>
      <c r="D80" s="69">
        <v>2059.2000000000003</v>
      </c>
      <c r="I80" s="46">
        <v>1584</v>
      </c>
      <c r="J80" t="e">
        <f>#REF!*1.23</f>
        <v>#REF!</v>
      </c>
      <c r="K80" s="46" t="e">
        <f t="shared" ref="K80:K82" si="3">ROUND(J80/6,)*6</f>
        <v>#REF!</v>
      </c>
    </row>
    <row r="81" spans="1:11" x14ac:dyDescent="0.2">
      <c r="A81" s="8" t="s">
        <v>70</v>
      </c>
      <c r="B81" s="73" t="s">
        <v>774</v>
      </c>
      <c r="C81" s="74"/>
      <c r="D81" s="69">
        <v>2108.886</v>
      </c>
      <c r="I81">
        <v>1622.22</v>
      </c>
      <c r="J81" t="e">
        <f>#REF!*1.23</f>
        <v>#REF!</v>
      </c>
      <c r="K81" s="46" t="e">
        <f t="shared" si="3"/>
        <v>#REF!</v>
      </c>
    </row>
    <row r="82" spans="1:11" x14ac:dyDescent="0.2">
      <c r="A82" s="8" t="s">
        <v>71</v>
      </c>
      <c r="B82" s="73" t="s">
        <v>775</v>
      </c>
      <c r="C82" s="74"/>
      <c r="D82" s="69">
        <v>2158.5720000000001</v>
      </c>
      <c r="I82">
        <v>1660.44</v>
      </c>
      <c r="J82" t="e">
        <f>#REF!*1.23</f>
        <v>#REF!</v>
      </c>
      <c r="K82" s="46" t="e">
        <f t="shared" si="3"/>
        <v>#REF!</v>
      </c>
    </row>
    <row r="83" spans="1:11" x14ac:dyDescent="0.2">
      <c r="A83" s="8" t="s">
        <v>72</v>
      </c>
      <c r="B83" s="73" t="s">
        <v>188</v>
      </c>
      <c r="C83" s="74"/>
      <c r="D83" s="69">
        <v>405.6</v>
      </c>
      <c r="H83" s="6">
        <v>276</v>
      </c>
      <c r="I83" s="1">
        <f t="shared" ref="I83:I94" si="4">H83*1.13</f>
        <v>311.88</v>
      </c>
    </row>
    <row r="84" spans="1:11" x14ac:dyDescent="0.2">
      <c r="A84" s="8" t="s">
        <v>73</v>
      </c>
      <c r="B84" s="63" t="s">
        <v>189</v>
      </c>
      <c r="C84" s="45" t="s">
        <v>190</v>
      </c>
      <c r="D84" s="69">
        <v>46.800000000000004</v>
      </c>
      <c r="H84" s="6">
        <v>32</v>
      </c>
      <c r="I84" s="1">
        <f t="shared" si="4"/>
        <v>36.159999999999997</v>
      </c>
    </row>
    <row r="85" spans="1:11" x14ac:dyDescent="0.2">
      <c r="A85" s="8" t="s">
        <v>74</v>
      </c>
      <c r="B85" s="63" t="s">
        <v>191</v>
      </c>
      <c r="C85" s="45" t="s">
        <v>192</v>
      </c>
      <c r="D85" s="69">
        <v>787.80000000000007</v>
      </c>
      <c r="H85" s="6">
        <v>536</v>
      </c>
      <c r="I85" s="1">
        <f t="shared" si="4"/>
        <v>605.67999999999995</v>
      </c>
    </row>
    <row r="86" spans="1:11" x14ac:dyDescent="0.2">
      <c r="A86" s="8" t="s">
        <v>75</v>
      </c>
      <c r="B86" s="63" t="s">
        <v>193</v>
      </c>
      <c r="C86" s="45" t="s">
        <v>194</v>
      </c>
      <c r="D86" s="69">
        <v>468</v>
      </c>
      <c r="H86" s="6">
        <v>318</v>
      </c>
      <c r="I86" s="1">
        <f t="shared" si="4"/>
        <v>359.34</v>
      </c>
    </row>
    <row r="87" spans="1:11" x14ac:dyDescent="0.2">
      <c r="A87" s="8" t="s">
        <v>76</v>
      </c>
      <c r="B87" s="63" t="s">
        <v>195</v>
      </c>
      <c r="C87" s="45" t="s">
        <v>196</v>
      </c>
      <c r="D87" s="69">
        <v>312</v>
      </c>
      <c r="H87" s="6">
        <v>214</v>
      </c>
      <c r="I87" s="1">
        <f t="shared" si="4"/>
        <v>241.81999999999996</v>
      </c>
    </row>
    <row r="88" spans="1:11" x14ac:dyDescent="0.2">
      <c r="A88" s="8" t="s">
        <v>77</v>
      </c>
      <c r="B88" s="63" t="s">
        <v>197</v>
      </c>
      <c r="C88" s="45" t="s">
        <v>198</v>
      </c>
      <c r="D88" s="69">
        <v>187.20000000000002</v>
      </c>
      <c r="H88" s="6">
        <v>125</v>
      </c>
      <c r="I88" s="1">
        <f t="shared" si="4"/>
        <v>141.25</v>
      </c>
    </row>
    <row r="89" spans="1:11" x14ac:dyDescent="0.2">
      <c r="A89" s="86" t="s">
        <v>199</v>
      </c>
      <c r="B89" s="87"/>
      <c r="C89" s="87"/>
      <c r="D89" s="89"/>
      <c r="I89" s="1"/>
      <c r="J89" s="44"/>
    </row>
    <row r="90" spans="1:11" x14ac:dyDescent="0.2">
      <c r="A90" s="8" t="s">
        <v>78</v>
      </c>
      <c r="B90" s="73" t="s">
        <v>200</v>
      </c>
      <c r="C90" s="74"/>
      <c r="D90" s="69">
        <v>422.52600000000007</v>
      </c>
      <c r="H90" s="6">
        <v>239</v>
      </c>
      <c r="I90" s="1">
        <f>H90*1.36</f>
        <v>325.04000000000002</v>
      </c>
    </row>
    <row r="91" spans="1:11" x14ac:dyDescent="0.2">
      <c r="A91" s="8" t="s">
        <v>79</v>
      </c>
      <c r="B91" s="73" t="s">
        <v>201</v>
      </c>
      <c r="C91" s="74"/>
      <c r="D91" s="69">
        <v>1450.8</v>
      </c>
      <c r="H91" s="6">
        <v>990</v>
      </c>
      <c r="I91" s="1">
        <f t="shared" si="4"/>
        <v>1118.6999999999998</v>
      </c>
    </row>
    <row r="92" spans="1:11" x14ac:dyDescent="0.2">
      <c r="A92" s="8" t="s">
        <v>80</v>
      </c>
      <c r="B92" s="73" t="s">
        <v>202</v>
      </c>
      <c r="C92" s="74"/>
      <c r="D92" s="69">
        <v>811.2</v>
      </c>
      <c r="H92" s="6">
        <v>550</v>
      </c>
      <c r="I92" s="1">
        <f t="shared" si="4"/>
        <v>621.49999999999989</v>
      </c>
    </row>
    <row r="93" spans="1:11" x14ac:dyDescent="0.2">
      <c r="A93" s="8" t="s">
        <v>81</v>
      </c>
      <c r="B93" s="73" t="s">
        <v>203</v>
      </c>
      <c r="C93" s="74"/>
      <c r="D93" s="69">
        <v>452.40000000000003</v>
      </c>
      <c r="H93" s="6">
        <v>310</v>
      </c>
      <c r="I93" s="1">
        <f t="shared" si="4"/>
        <v>350.29999999999995</v>
      </c>
    </row>
    <row r="94" spans="1:11" x14ac:dyDescent="0.2">
      <c r="A94" s="8" t="s">
        <v>82</v>
      </c>
      <c r="B94" s="73" t="s">
        <v>204</v>
      </c>
      <c r="C94" s="74"/>
      <c r="D94" s="69">
        <v>288.60000000000002</v>
      </c>
      <c r="H94" s="6">
        <v>195</v>
      </c>
      <c r="I94" s="1">
        <f t="shared" si="4"/>
        <v>220.34999999999997</v>
      </c>
    </row>
    <row r="95" spans="1:11" x14ac:dyDescent="0.2">
      <c r="A95" s="11" t="s">
        <v>83</v>
      </c>
      <c r="B95" s="73" t="s">
        <v>205</v>
      </c>
      <c r="C95" s="74"/>
      <c r="D95" s="69">
        <v>366.6</v>
      </c>
      <c r="H95" s="6">
        <v>224</v>
      </c>
      <c r="I95" s="1">
        <f t="shared" ref="I95:I97" si="5">H95*1.26</f>
        <v>282.24</v>
      </c>
    </row>
    <row r="96" spans="1:11" x14ac:dyDescent="0.2">
      <c r="A96" s="18" t="s">
        <v>84</v>
      </c>
      <c r="B96" s="73" t="s">
        <v>206</v>
      </c>
      <c r="C96" s="74"/>
      <c r="D96" s="69">
        <v>226.20000000000002</v>
      </c>
      <c r="H96" s="6">
        <v>136</v>
      </c>
      <c r="I96" s="1">
        <f t="shared" si="5"/>
        <v>171.36</v>
      </c>
    </row>
    <row r="97" spans="1:11" x14ac:dyDescent="0.2">
      <c r="A97" s="18" t="s">
        <v>776</v>
      </c>
      <c r="B97" s="73" t="s">
        <v>207</v>
      </c>
      <c r="C97" s="74"/>
      <c r="D97" s="69">
        <v>631.80000000000007</v>
      </c>
      <c r="H97" s="6">
        <v>385</v>
      </c>
      <c r="I97" s="1">
        <f t="shared" si="5"/>
        <v>485.1</v>
      </c>
    </row>
    <row r="98" spans="1:11" x14ac:dyDescent="0.2">
      <c r="A98" s="18" t="s">
        <v>777</v>
      </c>
      <c r="B98" s="73" t="s">
        <v>208</v>
      </c>
      <c r="C98" s="74"/>
      <c r="D98" s="70">
        <v>208</v>
      </c>
    </row>
    <row r="99" spans="1:11" x14ac:dyDescent="0.2">
      <c r="A99" s="18" t="s">
        <v>778</v>
      </c>
      <c r="B99" s="94" t="s">
        <v>209</v>
      </c>
      <c r="C99" s="96"/>
      <c r="D99" s="66" t="s">
        <v>210</v>
      </c>
    </row>
    <row r="100" spans="1:11" x14ac:dyDescent="0.2">
      <c r="A100" s="18" t="s">
        <v>779</v>
      </c>
      <c r="B100" s="97" t="s">
        <v>211</v>
      </c>
      <c r="C100" s="97"/>
      <c r="D100" s="20" t="s">
        <v>210</v>
      </c>
    </row>
    <row r="101" spans="1:11" x14ac:dyDescent="0.2">
      <c r="A101" s="15"/>
      <c r="B101" s="40"/>
      <c r="C101" s="40"/>
      <c r="D101" s="17"/>
    </row>
    <row r="102" spans="1:11" x14ac:dyDescent="0.2">
      <c r="A102" s="15"/>
      <c r="B102" s="40"/>
      <c r="C102" s="40"/>
      <c r="D102" s="17"/>
    </row>
    <row r="103" spans="1:11" ht="14.1" customHeight="1" x14ac:dyDescent="0.2">
      <c r="A103" s="27" t="s">
        <v>19</v>
      </c>
      <c r="B103" s="98" t="s">
        <v>212</v>
      </c>
      <c r="C103" s="98"/>
      <c r="D103" s="98"/>
    </row>
    <row r="104" spans="1:11" ht="67.150000000000006" customHeight="1" x14ac:dyDescent="0.2">
      <c r="A104" s="99" t="s">
        <v>213</v>
      </c>
      <c r="B104" s="99"/>
      <c r="C104" s="99"/>
      <c r="D104" s="99"/>
    </row>
    <row r="105" spans="1:11" x14ac:dyDescent="0.2">
      <c r="A105" s="100" t="s">
        <v>214</v>
      </c>
      <c r="B105" s="101"/>
      <c r="C105" s="101"/>
      <c r="D105" s="89"/>
    </row>
    <row r="106" spans="1:11" x14ac:dyDescent="0.2">
      <c r="A106" s="8" t="s">
        <v>85</v>
      </c>
      <c r="B106" s="4" t="s">
        <v>215</v>
      </c>
      <c r="C106" s="45" t="s">
        <v>741</v>
      </c>
      <c r="D106" s="69">
        <v>1135.212</v>
      </c>
      <c r="H106" s="6">
        <v>660</v>
      </c>
      <c r="I106" s="1">
        <f>(H106*1.31)*1.01</f>
        <v>873.24599999999998</v>
      </c>
      <c r="K106" s="46"/>
    </row>
    <row r="107" spans="1:11" x14ac:dyDescent="0.2">
      <c r="A107" s="8" t="s">
        <v>86</v>
      </c>
      <c r="B107" s="4" t="s">
        <v>216</v>
      </c>
      <c r="C107" s="45" t="s">
        <v>742</v>
      </c>
      <c r="D107" s="69">
        <v>1152.45</v>
      </c>
      <c r="H107" s="6">
        <v>670</v>
      </c>
      <c r="I107" s="1">
        <f t="shared" ref="I107:I111" si="6">(H107*1.31)*1.01</f>
        <v>886.47700000000009</v>
      </c>
      <c r="K107" s="46"/>
    </row>
    <row r="108" spans="1:11" x14ac:dyDescent="0.2">
      <c r="A108" s="8" t="s">
        <v>87</v>
      </c>
      <c r="B108" s="4" t="s">
        <v>217</v>
      </c>
      <c r="C108" s="45" t="s">
        <v>218</v>
      </c>
      <c r="D108" s="69">
        <v>1214.3039999999999</v>
      </c>
      <c r="H108" s="6">
        <v>706</v>
      </c>
      <c r="I108" s="1">
        <f t="shared" si="6"/>
        <v>934.10860000000002</v>
      </c>
      <c r="K108" s="46"/>
    </row>
    <row r="109" spans="1:11" x14ac:dyDescent="0.2">
      <c r="A109" s="8" t="s">
        <v>88</v>
      </c>
      <c r="B109" s="4" t="s">
        <v>219</v>
      </c>
      <c r="C109" s="45" t="s">
        <v>740</v>
      </c>
      <c r="D109" s="69">
        <v>1231.5420000000001</v>
      </c>
      <c r="H109" s="6">
        <v>716</v>
      </c>
      <c r="I109" s="1">
        <f t="shared" si="6"/>
        <v>947.33960000000002</v>
      </c>
      <c r="K109" s="46"/>
    </row>
    <row r="110" spans="1:11" x14ac:dyDescent="0.2">
      <c r="A110" s="8" t="s">
        <v>89</v>
      </c>
      <c r="B110" s="4" t="s">
        <v>220</v>
      </c>
      <c r="C110" s="45" t="s">
        <v>221</v>
      </c>
      <c r="D110" s="69">
        <v>1284.8939999999998</v>
      </c>
      <c r="H110" s="6">
        <v>747</v>
      </c>
      <c r="I110" s="1">
        <f t="shared" si="6"/>
        <v>988.35570000000007</v>
      </c>
      <c r="K110" s="46"/>
    </row>
    <row r="111" spans="1:11" x14ac:dyDescent="0.2">
      <c r="A111" s="8" t="s">
        <v>90</v>
      </c>
      <c r="B111" s="4" t="s">
        <v>222</v>
      </c>
      <c r="C111" s="45" t="s">
        <v>223</v>
      </c>
      <c r="D111" s="69">
        <v>1296.9059999999999</v>
      </c>
      <c r="H111" s="6">
        <v>754</v>
      </c>
      <c r="I111" s="1">
        <f t="shared" si="6"/>
        <v>997.61739999999998</v>
      </c>
      <c r="K111" s="46"/>
    </row>
    <row r="112" spans="1:11" x14ac:dyDescent="0.2">
      <c r="A112" s="86" t="s">
        <v>224</v>
      </c>
      <c r="B112" s="87"/>
      <c r="C112" s="87"/>
      <c r="D112" s="89"/>
      <c r="I112" s="1">
        <f t="shared" ref="I112:I117" si="7">H112*1.26</f>
        <v>0</v>
      </c>
      <c r="K112" s="46"/>
    </row>
    <row r="113" spans="1:11" x14ac:dyDescent="0.2">
      <c r="A113" s="2" t="s">
        <v>91</v>
      </c>
      <c r="B113" s="4" t="s">
        <v>225</v>
      </c>
      <c r="C113" s="45" t="s">
        <v>226</v>
      </c>
      <c r="D113" s="69">
        <v>1386.3720000000001</v>
      </c>
      <c r="H113" s="6">
        <v>806</v>
      </c>
      <c r="I113" s="1">
        <f>(H113*1.31)*1.01</f>
        <v>1066.4186000000002</v>
      </c>
      <c r="K113" s="46"/>
    </row>
    <row r="114" spans="1:11" x14ac:dyDescent="0.2">
      <c r="A114" s="2" t="s">
        <v>92</v>
      </c>
      <c r="B114" s="4" t="s">
        <v>227</v>
      </c>
      <c r="C114" s="45" t="s">
        <v>228</v>
      </c>
      <c r="D114" s="69">
        <v>1405.2479999999998</v>
      </c>
      <c r="H114" s="6">
        <v>817</v>
      </c>
      <c r="I114" s="1">
        <f t="shared" ref="I114:I116" si="8">(H114*1.31)*1.01</f>
        <v>1080.9727</v>
      </c>
      <c r="K114" s="46"/>
    </row>
    <row r="115" spans="1:11" x14ac:dyDescent="0.2">
      <c r="A115" s="2" t="s">
        <v>93</v>
      </c>
      <c r="B115" s="4" t="s">
        <v>229</v>
      </c>
      <c r="C115" s="45" t="s">
        <v>230</v>
      </c>
      <c r="D115" s="69">
        <v>1458.6000000000001</v>
      </c>
      <c r="H115" s="6">
        <v>848</v>
      </c>
      <c r="I115" s="1">
        <f t="shared" si="8"/>
        <v>1121.9888000000001</v>
      </c>
      <c r="K115" s="46"/>
    </row>
    <row r="116" spans="1:11" x14ac:dyDescent="0.2">
      <c r="A116" s="2" t="s">
        <v>94</v>
      </c>
      <c r="B116" s="4" t="s">
        <v>231</v>
      </c>
      <c r="C116" s="45" t="s">
        <v>232</v>
      </c>
      <c r="D116" s="69">
        <v>1475.7600000000002</v>
      </c>
      <c r="H116" s="6">
        <v>858</v>
      </c>
      <c r="I116" s="1">
        <f t="shared" si="8"/>
        <v>1135.2198000000001</v>
      </c>
      <c r="K116" s="46"/>
    </row>
    <row r="117" spans="1:11" x14ac:dyDescent="0.2">
      <c r="A117" s="86" t="s">
        <v>233</v>
      </c>
      <c r="B117" s="87"/>
      <c r="C117" s="87"/>
      <c r="D117" s="89"/>
      <c r="I117" s="1">
        <f t="shared" si="7"/>
        <v>0</v>
      </c>
    </row>
    <row r="118" spans="1:11" x14ac:dyDescent="0.2">
      <c r="A118" s="2" t="s">
        <v>537</v>
      </c>
      <c r="B118" s="73" t="s">
        <v>234</v>
      </c>
      <c r="C118" s="74"/>
      <c r="D118" s="69">
        <v>670.80000000000007</v>
      </c>
      <c r="H118" s="6">
        <v>390</v>
      </c>
      <c r="I118" s="1">
        <f>(H118*1.31)*1.01</f>
        <v>516.00900000000001</v>
      </c>
    </row>
    <row r="119" spans="1:11" x14ac:dyDescent="0.2">
      <c r="A119" s="2" t="s">
        <v>538</v>
      </c>
      <c r="B119" s="73" t="s">
        <v>235</v>
      </c>
      <c r="C119" s="74"/>
      <c r="D119" s="69">
        <v>689.75399999999991</v>
      </c>
      <c r="H119" s="6">
        <v>401</v>
      </c>
      <c r="I119" s="1">
        <f t="shared" ref="I119:I128" si="9">(H119*1.31)*1.01</f>
        <v>530.56310000000008</v>
      </c>
    </row>
    <row r="120" spans="1:11" x14ac:dyDescent="0.2">
      <c r="A120" s="2" t="s">
        <v>539</v>
      </c>
      <c r="B120" s="73" t="s">
        <v>236</v>
      </c>
      <c r="C120" s="74"/>
      <c r="D120" s="69">
        <v>751.68600000000004</v>
      </c>
      <c r="H120" s="6">
        <v>437</v>
      </c>
      <c r="I120" s="1">
        <f t="shared" si="9"/>
        <v>578.19470000000001</v>
      </c>
    </row>
    <row r="121" spans="1:11" x14ac:dyDescent="0.2">
      <c r="A121" s="2" t="s">
        <v>540</v>
      </c>
      <c r="B121" s="73" t="s">
        <v>237</v>
      </c>
      <c r="C121" s="74"/>
      <c r="D121" s="69">
        <v>770.56200000000001</v>
      </c>
      <c r="H121" s="6">
        <v>448</v>
      </c>
      <c r="I121" s="1">
        <f t="shared" si="9"/>
        <v>592.74879999999996</v>
      </c>
    </row>
    <row r="122" spans="1:11" x14ac:dyDescent="0.2">
      <c r="A122" s="2" t="s">
        <v>541</v>
      </c>
      <c r="B122" s="73" t="s">
        <v>238</v>
      </c>
      <c r="C122" s="74"/>
      <c r="D122" s="69">
        <v>823.91399999999999</v>
      </c>
      <c r="H122" s="6">
        <v>479</v>
      </c>
      <c r="I122" s="1">
        <f t="shared" si="9"/>
        <v>633.76490000000001</v>
      </c>
    </row>
    <row r="123" spans="1:11" x14ac:dyDescent="0.2">
      <c r="A123" s="2" t="s">
        <v>542</v>
      </c>
      <c r="B123" s="73" t="s">
        <v>239</v>
      </c>
      <c r="C123" s="74"/>
      <c r="D123" s="69">
        <v>841.07399999999996</v>
      </c>
      <c r="H123" s="6">
        <v>489</v>
      </c>
      <c r="I123" s="1">
        <f t="shared" si="9"/>
        <v>646.99590000000001</v>
      </c>
    </row>
    <row r="124" spans="1:11" x14ac:dyDescent="0.2">
      <c r="A124" s="2" t="s">
        <v>543</v>
      </c>
      <c r="B124" s="73" t="s">
        <v>240</v>
      </c>
      <c r="C124" s="74"/>
      <c r="D124" s="69">
        <v>913.30200000000013</v>
      </c>
      <c r="H124" s="6">
        <v>531</v>
      </c>
      <c r="I124" s="1">
        <f t="shared" si="9"/>
        <v>702.56610000000001</v>
      </c>
    </row>
    <row r="125" spans="1:11" x14ac:dyDescent="0.2">
      <c r="A125" s="2" t="s">
        <v>544</v>
      </c>
      <c r="B125" s="73" t="s">
        <v>241</v>
      </c>
      <c r="C125" s="74"/>
      <c r="D125" s="69">
        <v>930.54</v>
      </c>
      <c r="H125" s="6">
        <v>541</v>
      </c>
      <c r="I125" s="1">
        <f t="shared" si="9"/>
        <v>715.7971</v>
      </c>
    </row>
    <row r="126" spans="1:11" x14ac:dyDescent="0.2">
      <c r="A126" s="2" t="s">
        <v>545</v>
      </c>
      <c r="B126" s="73" t="s">
        <v>242</v>
      </c>
      <c r="C126" s="74"/>
      <c r="D126" s="69">
        <v>983.89200000000005</v>
      </c>
      <c r="H126" s="6">
        <v>572</v>
      </c>
      <c r="I126" s="1">
        <f t="shared" si="9"/>
        <v>756.81320000000005</v>
      </c>
    </row>
    <row r="127" spans="1:11" x14ac:dyDescent="0.2">
      <c r="A127" s="2" t="s">
        <v>546</v>
      </c>
      <c r="B127" s="73" t="s">
        <v>243</v>
      </c>
      <c r="C127" s="74"/>
      <c r="D127" s="69">
        <v>1002.7679999999999</v>
      </c>
      <c r="H127" s="6">
        <v>583</v>
      </c>
      <c r="I127" s="1">
        <f t="shared" si="9"/>
        <v>771.3673</v>
      </c>
    </row>
    <row r="128" spans="1:11" x14ac:dyDescent="0.2">
      <c r="A128" s="2" t="s">
        <v>547</v>
      </c>
      <c r="B128" s="73" t="s">
        <v>244</v>
      </c>
      <c r="C128" s="74"/>
      <c r="D128" s="69">
        <v>475.8</v>
      </c>
      <c r="H128" s="6">
        <v>275</v>
      </c>
      <c r="I128" s="1">
        <f t="shared" si="9"/>
        <v>363.85250000000002</v>
      </c>
    </row>
    <row r="129" spans="1:9" x14ac:dyDescent="0.2">
      <c r="A129" s="86" t="s">
        <v>245</v>
      </c>
      <c r="B129" s="87"/>
      <c r="C129" s="87"/>
      <c r="D129" s="102"/>
      <c r="I129" s="1"/>
    </row>
    <row r="130" spans="1:9" x14ac:dyDescent="0.2">
      <c r="A130" s="2" t="s">
        <v>548</v>
      </c>
      <c r="B130" s="73" t="s">
        <v>246</v>
      </c>
      <c r="C130" s="93"/>
      <c r="D130" s="13">
        <v>1200</v>
      </c>
      <c r="H130" s="6">
        <v>205</v>
      </c>
      <c r="I130" s="1">
        <f t="shared" ref="I130" si="10">H130*1.13</f>
        <v>231.64999999999998</v>
      </c>
    </row>
    <row r="131" spans="1:9" x14ac:dyDescent="0.2">
      <c r="A131" s="29" t="s">
        <v>549</v>
      </c>
      <c r="B131" s="94" t="s">
        <v>247</v>
      </c>
      <c r="C131" s="96"/>
      <c r="D131" s="13">
        <v>980</v>
      </c>
    </row>
    <row r="132" spans="1:9" x14ac:dyDescent="0.2">
      <c r="A132" s="2" t="s">
        <v>550</v>
      </c>
      <c r="B132" s="97" t="s">
        <v>211</v>
      </c>
      <c r="C132" s="97"/>
      <c r="D132" s="20">
        <v>300</v>
      </c>
    </row>
    <row r="133" spans="1:9" x14ac:dyDescent="0.2">
      <c r="A133" s="28"/>
      <c r="B133" s="16"/>
      <c r="C133" s="16"/>
      <c r="D133" s="17"/>
    </row>
    <row r="134" spans="1:9" x14ac:dyDescent="0.2">
      <c r="A134" s="28"/>
      <c r="B134" s="16"/>
      <c r="C134" s="16"/>
      <c r="D134" s="17"/>
    </row>
    <row r="135" spans="1:9" ht="15" customHeight="1" x14ac:dyDescent="0.2">
      <c r="A135" s="27" t="s">
        <v>27</v>
      </c>
      <c r="B135" s="98" t="s">
        <v>248</v>
      </c>
      <c r="C135" s="98"/>
      <c r="D135" s="98"/>
    </row>
    <row r="136" spans="1:9" ht="77.25" customHeight="1" x14ac:dyDescent="0.2">
      <c r="A136" s="103" t="s">
        <v>782</v>
      </c>
      <c r="B136" s="99"/>
      <c r="C136" s="99"/>
      <c r="D136" s="99"/>
    </row>
    <row r="137" spans="1:9" x14ac:dyDescent="0.2">
      <c r="A137" s="100" t="s">
        <v>249</v>
      </c>
      <c r="B137" s="101"/>
      <c r="C137" s="101"/>
      <c r="D137" s="89"/>
    </row>
    <row r="138" spans="1:9" x14ac:dyDescent="0.2">
      <c r="A138" s="2" t="s">
        <v>551</v>
      </c>
      <c r="B138" s="4" t="s">
        <v>250</v>
      </c>
      <c r="C138" s="45" t="s">
        <v>127</v>
      </c>
      <c r="D138" s="69">
        <v>6051.0840000000007</v>
      </c>
      <c r="H138" s="6">
        <v>3518</v>
      </c>
      <c r="I138" s="1">
        <f>(H138*1.31)*1.01</f>
        <v>4654.6657999999998</v>
      </c>
    </row>
    <row r="139" spans="1:9" x14ac:dyDescent="0.2">
      <c r="A139" s="2" t="s">
        <v>552</v>
      </c>
      <c r="B139" s="4" t="s">
        <v>251</v>
      </c>
      <c r="C139" s="45" t="s">
        <v>127</v>
      </c>
      <c r="D139" s="69">
        <v>5645.1719999999996</v>
      </c>
      <c r="H139" s="6">
        <v>3282</v>
      </c>
      <c r="I139" s="1">
        <f t="shared" ref="I139:I154" si="11">(H139*1.31)*1.01</f>
        <v>4342.4142000000002</v>
      </c>
    </row>
    <row r="140" spans="1:9" x14ac:dyDescent="0.2">
      <c r="A140" s="86" t="s">
        <v>252</v>
      </c>
      <c r="B140" s="87"/>
      <c r="C140" s="87"/>
      <c r="D140" s="89"/>
      <c r="I140" s="1"/>
    </row>
    <row r="141" spans="1:9" x14ac:dyDescent="0.2">
      <c r="A141" s="2" t="s">
        <v>553</v>
      </c>
      <c r="B141" s="4" t="s">
        <v>253</v>
      </c>
      <c r="C141" s="45" t="s">
        <v>136</v>
      </c>
      <c r="D141" s="69">
        <v>4606.2119999999995</v>
      </c>
      <c r="H141" s="6">
        <v>2678</v>
      </c>
      <c r="I141" s="1">
        <f t="shared" si="11"/>
        <v>3543.2618000000002</v>
      </c>
    </row>
    <row r="142" spans="1:9" x14ac:dyDescent="0.2">
      <c r="A142" s="2" t="s">
        <v>554</v>
      </c>
      <c r="B142" s="4" t="s">
        <v>254</v>
      </c>
      <c r="C142" s="45" t="s">
        <v>136</v>
      </c>
      <c r="D142" s="69">
        <v>4272.5280000000002</v>
      </c>
      <c r="H142" s="6">
        <v>2484</v>
      </c>
      <c r="I142" s="1">
        <f t="shared" si="11"/>
        <v>3286.5803999999998</v>
      </c>
    </row>
    <row r="143" spans="1:9" x14ac:dyDescent="0.2">
      <c r="A143" s="86" t="s">
        <v>255</v>
      </c>
      <c r="B143" s="87"/>
      <c r="C143" s="87"/>
      <c r="D143" s="89"/>
      <c r="I143" s="1"/>
    </row>
    <row r="144" spans="1:9" x14ac:dyDescent="0.2">
      <c r="A144" s="2" t="s">
        <v>555</v>
      </c>
      <c r="B144" s="4" t="s">
        <v>256</v>
      </c>
      <c r="C144" s="45" t="s">
        <v>127</v>
      </c>
      <c r="D144" s="69">
        <v>6620.4059999999999</v>
      </c>
      <c r="H144" s="6">
        <v>3849</v>
      </c>
      <c r="I144" s="1">
        <f t="shared" si="11"/>
        <v>5092.6119000000008</v>
      </c>
    </row>
    <row r="145" spans="1:9" x14ac:dyDescent="0.2">
      <c r="A145" s="2" t="s">
        <v>556</v>
      </c>
      <c r="B145" s="4" t="s">
        <v>257</v>
      </c>
      <c r="C145" s="45" t="s">
        <v>127</v>
      </c>
      <c r="D145" s="69">
        <v>6104.3580000000002</v>
      </c>
      <c r="H145" s="6">
        <v>3549</v>
      </c>
      <c r="I145" s="1">
        <f t="shared" si="11"/>
        <v>4695.6819000000005</v>
      </c>
    </row>
    <row r="146" spans="1:9" x14ac:dyDescent="0.2">
      <c r="A146" s="86" t="s">
        <v>258</v>
      </c>
      <c r="B146" s="87"/>
      <c r="C146" s="87"/>
      <c r="D146" s="89"/>
      <c r="I146" s="1"/>
    </row>
    <row r="147" spans="1:9" x14ac:dyDescent="0.2">
      <c r="A147" s="2" t="s">
        <v>557</v>
      </c>
      <c r="B147" s="4" t="s">
        <v>259</v>
      </c>
      <c r="C147" s="45" t="s">
        <v>136</v>
      </c>
      <c r="D147" s="69">
        <v>4650.9840000000004</v>
      </c>
      <c r="H147" s="6">
        <v>2704</v>
      </c>
      <c r="I147" s="1">
        <f t="shared" si="11"/>
        <v>3577.6624000000002</v>
      </c>
    </row>
    <row r="148" spans="1:9" x14ac:dyDescent="0.2">
      <c r="A148" s="2" t="s">
        <v>558</v>
      </c>
      <c r="B148" s="4" t="s">
        <v>260</v>
      </c>
      <c r="C148" s="45" t="s">
        <v>136</v>
      </c>
      <c r="D148" s="69">
        <v>4578.7560000000003</v>
      </c>
      <c r="H148" s="6">
        <v>2662</v>
      </c>
      <c r="I148" s="1">
        <f t="shared" si="11"/>
        <v>3522.0922000000005</v>
      </c>
    </row>
    <row r="149" spans="1:9" x14ac:dyDescent="0.2">
      <c r="A149" s="86" t="s">
        <v>261</v>
      </c>
      <c r="B149" s="87"/>
      <c r="C149" s="87"/>
      <c r="D149" s="89"/>
      <c r="I149" s="1"/>
    </row>
    <row r="150" spans="1:9" x14ac:dyDescent="0.2">
      <c r="A150" s="2" t="s">
        <v>559</v>
      </c>
      <c r="B150" s="4" t="s">
        <v>262</v>
      </c>
      <c r="C150" s="45" t="s">
        <v>127</v>
      </c>
      <c r="D150" s="69">
        <v>6935.1360000000004</v>
      </c>
      <c r="H150" s="6">
        <v>4032</v>
      </c>
      <c r="I150" s="1">
        <f t="shared" si="11"/>
        <v>5334.7392</v>
      </c>
    </row>
    <row r="151" spans="1:9" x14ac:dyDescent="0.2">
      <c r="A151" s="2" t="s">
        <v>560</v>
      </c>
      <c r="B151" s="4" t="s">
        <v>263</v>
      </c>
      <c r="C151" s="45" t="s">
        <v>127</v>
      </c>
      <c r="D151" s="69">
        <v>6501.6900000000005</v>
      </c>
      <c r="H151" s="6">
        <v>3780</v>
      </c>
      <c r="I151" s="1">
        <f t="shared" si="11"/>
        <v>5001.3180000000002</v>
      </c>
    </row>
    <row r="152" spans="1:9" x14ac:dyDescent="0.2">
      <c r="A152" s="86" t="s">
        <v>264</v>
      </c>
      <c r="B152" s="87"/>
      <c r="C152" s="87"/>
      <c r="D152" s="89"/>
      <c r="I152" s="1"/>
    </row>
    <row r="153" spans="1:9" ht="12.75" customHeight="1" x14ac:dyDescent="0.2">
      <c r="A153" s="29" t="s">
        <v>561</v>
      </c>
      <c r="B153" s="12" t="s">
        <v>265</v>
      </c>
      <c r="C153" s="48" t="s">
        <v>136</v>
      </c>
      <c r="D153" s="69">
        <v>6620.4059999999999</v>
      </c>
      <c r="H153" s="14">
        <v>3849</v>
      </c>
      <c r="I153" s="1">
        <f t="shared" si="11"/>
        <v>5092.6119000000008</v>
      </c>
    </row>
    <row r="154" spans="1:9" ht="12.75" customHeight="1" x14ac:dyDescent="0.2">
      <c r="A154" s="2" t="s">
        <v>562</v>
      </c>
      <c r="B154" s="19" t="s">
        <v>266</v>
      </c>
      <c r="C154" s="49" t="s">
        <v>136</v>
      </c>
      <c r="D154" s="69">
        <v>4750.7460000000001</v>
      </c>
      <c r="H154" s="21">
        <v>2762</v>
      </c>
      <c r="I154" s="1">
        <f t="shared" si="11"/>
        <v>3654.4022000000004</v>
      </c>
    </row>
    <row r="155" spans="1:9" x14ac:dyDescent="0.2">
      <c r="A155" s="104" t="s">
        <v>267</v>
      </c>
      <c r="B155" s="104"/>
      <c r="C155" s="104"/>
      <c r="D155" s="104"/>
      <c r="I155" s="1"/>
    </row>
    <row r="156" spans="1:9" x14ac:dyDescent="0.2">
      <c r="A156" s="30" t="s">
        <v>563</v>
      </c>
      <c r="B156" s="31" t="s">
        <v>268</v>
      </c>
      <c r="C156" s="47" t="s">
        <v>127</v>
      </c>
      <c r="D156" s="69">
        <v>9578.4</v>
      </c>
      <c r="H156" s="25">
        <v>5364</v>
      </c>
      <c r="I156" s="1">
        <f>(H156*1.36)*1.01</f>
        <v>7367.9904000000006</v>
      </c>
    </row>
    <row r="157" spans="1:9" x14ac:dyDescent="0.2">
      <c r="A157" s="2" t="s">
        <v>564</v>
      </c>
      <c r="B157" s="7" t="s">
        <v>269</v>
      </c>
      <c r="C157" s="45" t="s">
        <v>136</v>
      </c>
      <c r="D157" s="69">
        <v>7232.003999999999</v>
      </c>
      <c r="H157" s="6">
        <v>4050</v>
      </c>
      <c r="I157" s="1">
        <f>(H157*1.36)*1.01</f>
        <v>5563.08</v>
      </c>
    </row>
    <row r="158" spans="1:9" x14ac:dyDescent="0.2">
      <c r="A158" s="86" t="s">
        <v>270</v>
      </c>
      <c r="B158" s="87"/>
      <c r="C158" s="87"/>
      <c r="D158" s="89"/>
      <c r="I158" s="1"/>
    </row>
    <row r="159" spans="1:9" x14ac:dyDescent="0.2">
      <c r="A159" s="2" t="s">
        <v>565</v>
      </c>
      <c r="B159" s="73" t="s">
        <v>271</v>
      </c>
      <c r="C159" s="74"/>
      <c r="D159" s="69">
        <v>422.52600000000007</v>
      </c>
      <c r="H159" s="6">
        <v>239</v>
      </c>
      <c r="I159" s="1">
        <f>H159*1.36</f>
        <v>325.04000000000002</v>
      </c>
    </row>
    <row r="160" spans="1:9" x14ac:dyDescent="0.2">
      <c r="A160" s="2" t="s">
        <v>566</v>
      </c>
      <c r="B160" s="73" t="s">
        <v>272</v>
      </c>
      <c r="C160" s="74"/>
      <c r="D160" s="69">
        <v>1450.8</v>
      </c>
      <c r="H160" s="6">
        <v>990</v>
      </c>
      <c r="I160" s="1">
        <f t="shared" ref="I160:I164" si="12">H160*1.13</f>
        <v>1118.6999999999998</v>
      </c>
    </row>
    <row r="161" spans="1:11" x14ac:dyDescent="0.2">
      <c r="A161" s="2" t="s">
        <v>567</v>
      </c>
      <c r="B161" s="73" t="s">
        <v>273</v>
      </c>
      <c r="C161" s="74"/>
      <c r="D161" s="69">
        <v>811.2</v>
      </c>
      <c r="H161" s="6">
        <v>550</v>
      </c>
      <c r="I161" s="1">
        <f t="shared" si="12"/>
        <v>621.49999999999989</v>
      </c>
    </row>
    <row r="162" spans="1:11" x14ac:dyDescent="0.2">
      <c r="A162" s="2" t="s">
        <v>568</v>
      </c>
      <c r="B162" s="73" t="s">
        <v>274</v>
      </c>
      <c r="C162" s="74"/>
      <c r="D162" s="69">
        <v>592.80000000000007</v>
      </c>
      <c r="H162" s="6">
        <v>405</v>
      </c>
      <c r="I162" s="1">
        <f t="shared" si="12"/>
        <v>457.65</v>
      </c>
    </row>
    <row r="163" spans="1:11" x14ac:dyDescent="0.2">
      <c r="A163" s="2" t="s">
        <v>569</v>
      </c>
      <c r="B163" s="73" t="s">
        <v>275</v>
      </c>
      <c r="C163" s="74"/>
      <c r="D163" s="69">
        <v>327.60000000000002</v>
      </c>
      <c r="H163" s="6">
        <v>221</v>
      </c>
      <c r="I163" s="1">
        <f t="shared" si="12"/>
        <v>249.73</v>
      </c>
    </row>
    <row r="164" spans="1:11" x14ac:dyDescent="0.2">
      <c r="A164" s="29" t="s">
        <v>570</v>
      </c>
      <c r="B164" s="94" t="s">
        <v>276</v>
      </c>
      <c r="C164" s="95"/>
      <c r="D164" s="69">
        <v>171.6</v>
      </c>
      <c r="H164" s="14">
        <v>116</v>
      </c>
      <c r="I164" s="1">
        <f t="shared" si="12"/>
        <v>131.07999999999998</v>
      </c>
    </row>
    <row r="165" spans="1:11" x14ac:dyDescent="0.2">
      <c r="A165" s="2" t="s">
        <v>571</v>
      </c>
      <c r="B165" s="97" t="s">
        <v>277</v>
      </c>
      <c r="C165" s="105"/>
      <c r="D165" s="69">
        <v>208</v>
      </c>
    </row>
    <row r="166" spans="1:11" x14ac:dyDescent="0.2">
      <c r="A166" s="2" t="s">
        <v>572</v>
      </c>
      <c r="B166" s="97" t="s">
        <v>278</v>
      </c>
      <c r="C166" s="105"/>
      <c r="D166" s="69">
        <v>260</v>
      </c>
    </row>
    <row r="167" spans="1:11" x14ac:dyDescent="0.2">
      <c r="A167" s="28"/>
      <c r="B167" s="42"/>
      <c r="C167" s="42"/>
      <c r="D167" s="17"/>
    </row>
    <row r="168" spans="1:11" x14ac:dyDescent="0.2">
      <c r="A168" s="28"/>
      <c r="B168" s="42"/>
      <c r="C168" s="42"/>
      <c r="D168" s="17"/>
    </row>
    <row r="169" spans="1:11" ht="14.1" customHeight="1" x14ac:dyDescent="0.2">
      <c r="A169" s="27" t="s">
        <v>20</v>
      </c>
      <c r="B169" s="98" t="s">
        <v>279</v>
      </c>
      <c r="C169" s="98"/>
      <c r="D169" s="98"/>
    </row>
    <row r="170" spans="1:11" ht="137.25" customHeight="1" x14ac:dyDescent="0.2">
      <c r="A170" s="106" t="s">
        <v>280</v>
      </c>
      <c r="B170" s="107"/>
      <c r="C170" s="107"/>
      <c r="D170" s="108"/>
    </row>
    <row r="171" spans="1:11" x14ac:dyDescent="0.2">
      <c r="A171" s="86" t="s">
        <v>281</v>
      </c>
      <c r="B171" s="87"/>
      <c r="C171" s="87"/>
      <c r="D171" s="88"/>
    </row>
    <row r="172" spans="1:11" x14ac:dyDescent="0.2">
      <c r="A172" s="2" t="s">
        <v>573</v>
      </c>
      <c r="B172" s="4" t="s">
        <v>282</v>
      </c>
      <c r="C172" s="45" t="s">
        <v>283</v>
      </c>
      <c r="D172" s="69">
        <v>3675.6719999999996</v>
      </c>
      <c r="H172" s="6">
        <v>2244</v>
      </c>
      <c r="I172" s="1">
        <f t="shared" ref="I172:I175" si="13">H172*1.26</f>
        <v>2827.44</v>
      </c>
      <c r="J172" t="e">
        <f>#REF!*1.23</f>
        <v>#REF!</v>
      </c>
      <c r="K172" s="46" t="e">
        <f>ROUND(J172/6,)*6</f>
        <v>#REF!</v>
      </c>
    </row>
    <row r="173" spans="1:11" x14ac:dyDescent="0.2">
      <c r="A173" s="2" t="s">
        <v>574</v>
      </c>
      <c r="B173" s="4" t="s">
        <v>284</v>
      </c>
      <c r="C173" s="45" t="s">
        <v>283</v>
      </c>
      <c r="D173" s="69">
        <v>4088.4480000000003</v>
      </c>
      <c r="H173" s="6">
        <v>2496</v>
      </c>
      <c r="I173" s="1">
        <f t="shared" si="13"/>
        <v>3144.96</v>
      </c>
      <c r="J173" t="e">
        <f>#REF!*1.23</f>
        <v>#REF!</v>
      </c>
      <c r="K173" s="46" t="e">
        <f t="shared" ref="K173:K176" si="14">ROUND(J173/6,)*6</f>
        <v>#REF!</v>
      </c>
    </row>
    <row r="174" spans="1:11" x14ac:dyDescent="0.2">
      <c r="A174" s="2" t="s">
        <v>575</v>
      </c>
      <c r="B174" s="4" t="s">
        <v>285</v>
      </c>
      <c r="C174" s="45" t="s">
        <v>286</v>
      </c>
      <c r="D174" s="69">
        <v>3824.73</v>
      </c>
      <c r="H174" s="6">
        <v>2335</v>
      </c>
      <c r="I174" s="1">
        <f t="shared" si="13"/>
        <v>2942.1</v>
      </c>
      <c r="J174" t="e">
        <f>#REF!*1.23</f>
        <v>#REF!</v>
      </c>
      <c r="K174" s="46" t="e">
        <f t="shared" si="14"/>
        <v>#REF!</v>
      </c>
    </row>
    <row r="175" spans="1:11" x14ac:dyDescent="0.2">
      <c r="A175" s="2" t="s">
        <v>576</v>
      </c>
      <c r="B175" s="4" t="s">
        <v>287</v>
      </c>
      <c r="C175" s="45" t="s">
        <v>286</v>
      </c>
      <c r="D175" s="69">
        <v>4147.4160000000002</v>
      </c>
      <c r="H175" s="6">
        <v>2532</v>
      </c>
      <c r="I175" s="1">
        <f t="shared" si="13"/>
        <v>3190.32</v>
      </c>
      <c r="J175" t="e">
        <f>#REF!*1.23</f>
        <v>#REF!</v>
      </c>
      <c r="K175" s="46" t="e">
        <f t="shared" si="14"/>
        <v>#REF!</v>
      </c>
    </row>
    <row r="176" spans="1:11" x14ac:dyDescent="0.2">
      <c r="A176" s="2" t="s">
        <v>577</v>
      </c>
      <c r="B176" s="4" t="s">
        <v>288</v>
      </c>
      <c r="C176" s="45" t="s">
        <v>289</v>
      </c>
      <c r="D176" s="69">
        <v>15477.93</v>
      </c>
      <c r="H176" s="6">
        <v>9990</v>
      </c>
      <c r="I176" s="1">
        <f>(H176*1.18)*1.01</f>
        <v>11906.081999999999</v>
      </c>
      <c r="J176" t="e">
        <f>#REF!*1.23</f>
        <v>#REF!</v>
      </c>
      <c r="K176" s="46" t="e">
        <f t="shared" si="14"/>
        <v>#REF!</v>
      </c>
    </row>
    <row r="177" spans="1:11" x14ac:dyDescent="0.2">
      <c r="A177" s="86" t="s">
        <v>290</v>
      </c>
      <c r="B177" s="87"/>
      <c r="C177" s="87"/>
      <c r="D177" s="89"/>
      <c r="I177" s="1"/>
    </row>
    <row r="178" spans="1:11" x14ac:dyDescent="0.2">
      <c r="A178" s="2" t="s">
        <v>578</v>
      </c>
      <c r="B178" s="4" t="s">
        <v>291</v>
      </c>
      <c r="C178" s="45" t="s">
        <v>283</v>
      </c>
      <c r="D178" s="69">
        <v>6578.4419999999991</v>
      </c>
      <c r="H178" s="6">
        <v>3684</v>
      </c>
      <c r="I178" s="1">
        <f>(H178*1.36)*1.01</f>
        <v>5060.3424000000005</v>
      </c>
      <c r="J178" t="e">
        <f>#REF!*1.23</f>
        <v>#REF!</v>
      </c>
      <c r="K178" s="46" t="e">
        <f>ROUND(J178/6,)*6</f>
        <v>#REF!</v>
      </c>
    </row>
    <row r="179" spans="1:11" x14ac:dyDescent="0.2">
      <c r="A179" s="2" t="s">
        <v>579</v>
      </c>
      <c r="B179" s="4" t="s">
        <v>292</v>
      </c>
      <c r="C179" s="45" t="s">
        <v>283</v>
      </c>
      <c r="D179" s="69">
        <v>7017.7380000000003</v>
      </c>
      <c r="H179" s="6">
        <v>3930</v>
      </c>
      <c r="I179" s="1">
        <f t="shared" ref="I179:I181" si="15">(H179*1.36)*1.01</f>
        <v>5398.2480000000005</v>
      </c>
      <c r="J179" t="e">
        <f>#REF!*1.23</f>
        <v>#REF!</v>
      </c>
      <c r="K179" s="46" t="e">
        <f t="shared" ref="K179:K182" si="16">ROUND(J179/6,)*6</f>
        <v>#REF!</v>
      </c>
    </row>
    <row r="180" spans="1:11" x14ac:dyDescent="0.2">
      <c r="A180" s="2" t="s">
        <v>580</v>
      </c>
      <c r="B180" s="4" t="s">
        <v>293</v>
      </c>
      <c r="C180" s="45" t="s">
        <v>286</v>
      </c>
      <c r="D180" s="69">
        <v>6742.71</v>
      </c>
      <c r="H180" s="6">
        <v>3776</v>
      </c>
      <c r="I180" s="1">
        <f t="shared" si="15"/>
        <v>5186.713600000001</v>
      </c>
      <c r="J180" t="e">
        <f>#REF!*1.23</f>
        <v>#REF!</v>
      </c>
      <c r="K180" s="46" t="e">
        <f t="shared" si="16"/>
        <v>#REF!</v>
      </c>
    </row>
    <row r="181" spans="1:11" x14ac:dyDescent="0.2">
      <c r="A181" s="2" t="s">
        <v>581</v>
      </c>
      <c r="B181" s="4" t="s">
        <v>294</v>
      </c>
      <c r="C181" s="45" t="s">
        <v>286</v>
      </c>
      <c r="D181" s="69">
        <v>7199.8679999999995</v>
      </c>
      <c r="H181" s="6">
        <v>4032</v>
      </c>
      <c r="I181" s="1">
        <f t="shared" si="15"/>
        <v>5538.3552000000009</v>
      </c>
      <c r="J181" t="e">
        <f>#REF!*1.23</f>
        <v>#REF!</v>
      </c>
      <c r="K181" s="46" t="e">
        <f t="shared" si="16"/>
        <v>#REF!</v>
      </c>
    </row>
    <row r="182" spans="1:11" x14ac:dyDescent="0.2">
      <c r="A182" s="2" t="s">
        <v>582</v>
      </c>
      <c r="B182" s="4" t="s">
        <v>295</v>
      </c>
      <c r="C182" s="45" t="s">
        <v>289</v>
      </c>
      <c r="D182" s="69">
        <v>17791.8</v>
      </c>
      <c r="H182" s="6">
        <v>11016</v>
      </c>
      <c r="I182" s="1">
        <f>(H182*1.23)*1.01</f>
        <v>13685.176800000001</v>
      </c>
      <c r="J182" t="e">
        <f>#REF!*1.23</f>
        <v>#REF!</v>
      </c>
      <c r="K182" s="46" t="e">
        <f t="shared" si="16"/>
        <v>#REF!</v>
      </c>
    </row>
    <row r="183" spans="1:11" x14ac:dyDescent="0.2">
      <c r="A183" s="2" t="s">
        <v>583</v>
      </c>
      <c r="B183" s="4" t="s">
        <v>296</v>
      </c>
      <c r="C183" s="45" t="s">
        <v>297</v>
      </c>
      <c r="D183" s="69">
        <v>7777.7699999999995</v>
      </c>
      <c r="H183" s="6">
        <v>4816</v>
      </c>
      <c r="I183" s="1">
        <f t="shared" ref="I183:I187" si="17">(H183*1.23)*1.01</f>
        <v>5982.9168</v>
      </c>
      <c r="K183" s="46"/>
    </row>
    <row r="184" spans="1:11" x14ac:dyDescent="0.2">
      <c r="A184" s="2" t="s">
        <v>584</v>
      </c>
      <c r="B184" s="4" t="s">
        <v>298</v>
      </c>
      <c r="C184" s="45" t="s">
        <v>299</v>
      </c>
      <c r="D184" s="69">
        <v>10048.505999999999</v>
      </c>
      <c r="H184" s="6">
        <v>6222</v>
      </c>
      <c r="I184" s="1">
        <f t="shared" si="17"/>
        <v>7729.5905999999995</v>
      </c>
      <c r="K184" s="46"/>
    </row>
    <row r="185" spans="1:11" x14ac:dyDescent="0.2">
      <c r="A185" s="2" t="s">
        <v>585</v>
      </c>
      <c r="B185" s="4" t="s">
        <v>300</v>
      </c>
      <c r="C185" s="45" t="s">
        <v>301</v>
      </c>
      <c r="D185" s="69">
        <v>15397.2</v>
      </c>
      <c r="H185" s="6">
        <v>9534</v>
      </c>
      <c r="I185" s="1">
        <f t="shared" si="17"/>
        <v>11844.0882</v>
      </c>
      <c r="K185" s="46"/>
    </row>
    <row r="186" spans="1:11" x14ac:dyDescent="0.2">
      <c r="A186" s="2" t="s">
        <v>586</v>
      </c>
      <c r="B186" s="4" t="s">
        <v>302</v>
      </c>
      <c r="C186" s="45" t="s">
        <v>303</v>
      </c>
      <c r="D186" s="69">
        <v>23946</v>
      </c>
      <c r="H186" s="6">
        <v>14826</v>
      </c>
      <c r="I186" s="1">
        <f t="shared" si="17"/>
        <v>18418.339799999998</v>
      </c>
      <c r="K186" s="46"/>
    </row>
    <row r="187" spans="1:11" x14ac:dyDescent="0.2">
      <c r="A187" s="2" t="s">
        <v>587</v>
      </c>
      <c r="B187" s="4" t="s">
        <v>304</v>
      </c>
      <c r="C187" s="45" t="s">
        <v>303</v>
      </c>
      <c r="D187" s="69">
        <v>21598.2</v>
      </c>
      <c r="H187" s="6">
        <v>13374</v>
      </c>
      <c r="I187" s="1">
        <f t="shared" si="17"/>
        <v>16614.520199999999</v>
      </c>
      <c r="K187" s="46"/>
    </row>
    <row r="188" spans="1:11" x14ac:dyDescent="0.2">
      <c r="A188" s="86" t="s">
        <v>305</v>
      </c>
      <c r="B188" s="87"/>
      <c r="C188" s="87"/>
      <c r="D188" s="89"/>
      <c r="I188" s="1"/>
    </row>
    <row r="189" spans="1:11" x14ac:dyDescent="0.2">
      <c r="A189" s="2" t="s">
        <v>588</v>
      </c>
      <c r="B189" s="4" t="s">
        <v>306</v>
      </c>
      <c r="C189" s="45" t="s">
        <v>307</v>
      </c>
      <c r="D189" s="69">
        <v>2793.0240000000003</v>
      </c>
      <c r="H189" s="6">
        <v>1649</v>
      </c>
      <c r="I189" s="1">
        <f>(H189*1.29)*1.01</f>
        <v>2148.4821000000002</v>
      </c>
    </row>
    <row r="190" spans="1:11" x14ac:dyDescent="0.2">
      <c r="A190" s="2" t="s">
        <v>589</v>
      </c>
      <c r="B190" s="4" t="s">
        <v>308</v>
      </c>
      <c r="C190" s="45" t="s">
        <v>309</v>
      </c>
      <c r="D190" s="69">
        <v>2837.0940000000001</v>
      </c>
      <c r="H190" s="6">
        <v>1675</v>
      </c>
      <c r="I190" s="1">
        <f t="shared" ref="I190:I195" si="18">(H190*1.29)*1.01</f>
        <v>2182.3575000000001</v>
      </c>
    </row>
    <row r="191" spans="1:11" x14ac:dyDescent="0.2">
      <c r="A191" s="2" t="s">
        <v>590</v>
      </c>
      <c r="B191" s="4" t="s">
        <v>310</v>
      </c>
      <c r="C191" s="45" t="s">
        <v>311</v>
      </c>
      <c r="D191" s="69">
        <v>2872.6619999999998</v>
      </c>
      <c r="H191" s="6">
        <v>1696</v>
      </c>
      <c r="I191" s="1">
        <f t="shared" si="18"/>
        <v>2209.7184000000002</v>
      </c>
    </row>
    <row r="192" spans="1:11" x14ac:dyDescent="0.2">
      <c r="A192" s="2" t="s">
        <v>591</v>
      </c>
      <c r="B192" s="4" t="s">
        <v>312</v>
      </c>
      <c r="C192" s="45" t="s">
        <v>313</v>
      </c>
      <c r="D192" s="69">
        <v>2916.654</v>
      </c>
      <c r="H192" s="6">
        <v>1722</v>
      </c>
      <c r="I192" s="1">
        <f t="shared" si="18"/>
        <v>2243.5938000000001</v>
      </c>
    </row>
    <row r="193" spans="1:11" x14ac:dyDescent="0.2">
      <c r="A193" s="2" t="s">
        <v>592</v>
      </c>
      <c r="B193" s="4" t="s">
        <v>314</v>
      </c>
      <c r="C193" s="45" t="s">
        <v>315</v>
      </c>
      <c r="D193" s="69">
        <v>2950.5839999999998</v>
      </c>
      <c r="H193" s="6">
        <v>1742</v>
      </c>
      <c r="I193" s="1">
        <f t="shared" si="18"/>
        <v>2269.6517999999996</v>
      </c>
    </row>
    <row r="194" spans="1:11" x14ac:dyDescent="0.2">
      <c r="A194" s="2" t="s">
        <v>593</v>
      </c>
      <c r="B194" s="4" t="s">
        <v>316</v>
      </c>
      <c r="C194" s="45" t="s">
        <v>744</v>
      </c>
      <c r="D194" s="69">
        <v>3145.35</v>
      </c>
      <c r="H194" s="6">
        <v>1857</v>
      </c>
      <c r="I194" s="1">
        <f t="shared" si="18"/>
        <v>2419.4853000000003</v>
      </c>
    </row>
    <row r="195" spans="1:11" x14ac:dyDescent="0.2">
      <c r="A195" s="2" t="s">
        <v>594</v>
      </c>
      <c r="B195" s="4" t="s">
        <v>318</v>
      </c>
      <c r="C195" s="45" t="s">
        <v>317</v>
      </c>
      <c r="D195" s="69">
        <v>3224.91</v>
      </c>
      <c r="H195" s="6">
        <v>1904</v>
      </c>
      <c r="I195" s="1">
        <f t="shared" si="18"/>
        <v>2480.7215999999999</v>
      </c>
    </row>
    <row r="196" spans="1:11" x14ac:dyDescent="0.2">
      <c r="A196" s="86" t="s">
        <v>319</v>
      </c>
      <c r="B196" s="87"/>
      <c r="C196" s="87"/>
      <c r="D196" s="89"/>
      <c r="I196" s="1">
        <f t="shared" ref="I196" si="19">H196*1.26</f>
        <v>0</v>
      </c>
    </row>
    <row r="197" spans="1:11" x14ac:dyDescent="0.2">
      <c r="A197" s="2" t="s">
        <v>595</v>
      </c>
      <c r="B197" s="4" t="s">
        <v>320</v>
      </c>
      <c r="C197" s="45" t="s">
        <v>321</v>
      </c>
      <c r="D197" s="69">
        <v>3829.0200000000004</v>
      </c>
      <c r="H197" s="6">
        <v>2098</v>
      </c>
      <c r="I197" s="1">
        <f>(H197*1.39)*1.01</f>
        <v>2945.3822</v>
      </c>
      <c r="K197" s="46"/>
    </row>
    <row r="198" spans="1:11" x14ac:dyDescent="0.2">
      <c r="A198" s="2" t="s">
        <v>596</v>
      </c>
      <c r="B198" s="4" t="s">
        <v>322</v>
      </c>
      <c r="C198" s="45" t="s">
        <v>323</v>
      </c>
      <c r="D198" s="69">
        <v>3867.3180000000002</v>
      </c>
      <c r="H198" s="6">
        <v>2119</v>
      </c>
      <c r="I198" s="1">
        <f t="shared" ref="I198:I208" si="20">(H198*1.39)*1.01</f>
        <v>2974.8640999999998</v>
      </c>
      <c r="K198" s="46"/>
    </row>
    <row r="199" spans="1:11" x14ac:dyDescent="0.2">
      <c r="A199" s="2" t="s">
        <v>597</v>
      </c>
      <c r="B199" s="4" t="s">
        <v>324</v>
      </c>
      <c r="C199" s="45" t="s">
        <v>325</v>
      </c>
      <c r="D199" s="69">
        <v>3914.7419999999997</v>
      </c>
      <c r="H199" s="6">
        <v>2145</v>
      </c>
      <c r="I199" s="1">
        <f t="shared" si="20"/>
        <v>3011.3654999999999</v>
      </c>
      <c r="K199" s="46"/>
    </row>
    <row r="200" spans="1:11" x14ac:dyDescent="0.2">
      <c r="A200" s="2" t="s">
        <v>598</v>
      </c>
      <c r="B200" s="4" t="s">
        <v>326</v>
      </c>
      <c r="C200" s="45" t="s">
        <v>327</v>
      </c>
      <c r="D200" s="69">
        <v>3953.1180000000004</v>
      </c>
      <c r="H200" s="6">
        <v>2166</v>
      </c>
      <c r="I200" s="1">
        <f t="shared" si="20"/>
        <v>3040.8473999999997</v>
      </c>
      <c r="K200" s="46"/>
    </row>
    <row r="201" spans="1:11" x14ac:dyDescent="0.2">
      <c r="A201" s="2" t="s">
        <v>599</v>
      </c>
      <c r="B201" s="4" t="s">
        <v>328</v>
      </c>
      <c r="C201" s="45" t="s">
        <v>329</v>
      </c>
      <c r="D201" s="69">
        <v>6340.308</v>
      </c>
      <c r="H201" s="6">
        <v>3474</v>
      </c>
      <c r="I201" s="1">
        <f t="shared" si="20"/>
        <v>4877.1485999999995</v>
      </c>
      <c r="K201" s="46"/>
    </row>
    <row r="202" spans="1:11" x14ac:dyDescent="0.2">
      <c r="A202" s="9" t="s">
        <v>600</v>
      </c>
      <c r="B202" s="4" t="s">
        <v>330</v>
      </c>
      <c r="C202" s="45" t="s">
        <v>331</v>
      </c>
      <c r="D202" s="69">
        <v>6387.7319999999991</v>
      </c>
      <c r="H202" s="6">
        <v>3500</v>
      </c>
      <c r="I202" s="1">
        <f t="shared" si="20"/>
        <v>4913.6499999999996</v>
      </c>
      <c r="K202" s="46"/>
    </row>
    <row r="203" spans="1:11" x14ac:dyDescent="0.2">
      <c r="A203" s="2" t="s">
        <v>601</v>
      </c>
      <c r="B203" s="4" t="s">
        <v>332</v>
      </c>
      <c r="C203" s="45" t="s">
        <v>333</v>
      </c>
      <c r="D203" s="69">
        <v>6424.2360000000008</v>
      </c>
      <c r="H203" s="6">
        <v>3520</v>
      </c>
      <c r="I203" s="1">
        <f t="shared" si="20"/>
        <v>4941.7279999999992</v>
      </c>
      <c r="K203" s="46"/>
    </row>
    <row r="204" spans="1:11" x14ac:dyDescent="0.2">
      <c r="A204" s="2" t="s">
        <v>602</v>
      </c>
      <c r="B204" s="4" t="s">
        <v>334</v>
      </c>
      <c r="C204" s="45" t="s">
        <v>335</v>
      </c>
      <c r="D204" s="69">
        <v>6471.66</v>
      </c>
      <c r="H204" s="6">
        <v>3546</v>
      </c>
      <c r="I204" s="1">
        <f t="shared" si="20"/>
        <v>4978.2293999999993</v>
      </c>
      <c r="K204" s="46"/>
    </row>
    <row r="205" spans="1:11" x14ac:dyDescent="0.2">
      <c r="A205" s="2" t="s">
        <v>603</v>
      </c>
      <c r="B205" s="4" t="s">
        <v>336</v>
      </c>
      <c r="C205" s="45" t="s">
        <v>337</v>
      </c>
      <c r="D205" s="69">
        <v>4142.8919999999998</v>
      </c>
      <c r="H205" s="6">
        <v>2270</v>
      </c>
      <c r="I205" s="1">
        <f t="shared" si="20"/>
        <v>3186.8529999999996</v>
      </c>
      <c r="K205" s="46"/>
    </row>
    <row r="206" spans="1:11" x14ac:dyDescent="0.2">
      <c r="A206" s="2" t="s">
        <v>604</v>
      </c>
      <c r="B206" s="4" t="s">
        <v>338</v>
      </c>
      <c r="C206" s="45" t="s">
        <v>339</v>
      </c>
      <c r="D206" s="69">
        <v>4190.3940000000002</v>
      </c>
      <c r="H206" s="6">
        <v>2296</v>
      </c>
      <c r="I206" s="1">
        <f t="shared" si="20"/>
        <v>3223.3543999999997</v>
      </c>
      <c r="K206" s="46"/>
    </row>
    <row r="207" spans="1:11" x14ac:dyDescent="0.2">
      <c r="A207" s="2" t="s">
        <v>605</v>
      </c>
      <c r="B207" s="4" t="s">
        <v>340</v>
      </c>
      <c r="C207" s="45" t="s">
        <v>341</v>
      </c>
      <c r="D207" s="69">
        <v>6625.0079999999998</v>
      </c>
      <c r="H207" s="6">
        <v>3630</v>
      </c>
      <c r="I207" s="1">
        <f t="shared" si="20"/>
        <v>5096.1570000000002</v>
      </c>
      <c r="K207" s="46"/>
    </row>
    <row r="208" spans="1:11" x14ac:dyDescent="0.2">
      <c r="A208" s="2" t="s">
        <v>606</v>
      </c>
      <c r="B208" s="4" t="s">
        <v>342</v>
      </c>
      <c r="C208" s="45" t="s">
        <v>343</v>
      </c>
      <c r="D208" s="69">
        <v>6708.9360000000006</v>
      </c>
      <c r="H208" s="6">
        <v>3676</v>
      </c>
      <c r="I208" s="1">
        <f t="shared" si="20"/>
        <v>5160.7363999999998</v>
      </c>
      <c r="K208" s="46"/>
    </row>
    <row r="209" spans="1:9" x14ac:dyDescent="0.2">
      <c r="A209" s="29" t="s">
        <v>607</v>
      </c>
      <c r="B209" s="12" t="s">
        <v>344</v>
      </c>
      <c r="C209" s="48" t="s">
        <v>327</v>
      </c>
      <c r="D209" s="69">
        <v>3985.8</v>
      </c>
      <c r="H209" s="14">
        <v>2234</v>
      </c>
      <c r="I209" s="1">
        <f>(H209*1.36)*1.01</f>
        <v>3068.6224000000002</v>
      </c>
    </row>
    <row r="210" spans="1:9" x14ac:dyDescent="0.2">
      <c r="A210" s="2" t="s">
        <v>608</v>
      </c>
      <c r="B210" s="19" t="s">
        <v>345</v>
      </c>
      <c r="C210" s="49" t="s">
        <v>335</v>
      </c>
      <c r="D210" s="69">
        <v>6380.4000000000005</v>
      </c>
      <c r="H210" s="21">
        <v>3572</v>
      </c>
      <c r="I210" s="1">
        <f>(H210*1.36)*1.01</f>
        <v>4906.4992000000002</v>
      </c>
    </row>
    <row r="211" spans="1:9" x14ac:dyDescent="0.2">
      <c r="A211" s="92" t="s">
        <v>346</v>
      </c>
      <c r="B211" s="92"/>
      <c r="C211" s="92"/>
      <c r="D211" s="92"/>
      <c r="I211" s="1"/>
    </row>
    <row r="212" spans="1:9" x14ac:dyDescent="0.2">
      <c r="A212" s="30" t="s">
        <v>609</v>
      </c>
      <c r="B212" s="23" t="s">
        <v>347</v>
      </c>
      <c r="C212" s="47" t="s">
        <v>348</v>
      </c>
      <c r="D212" s="69">
        <v>3268.2000000000003</v>
      </c>
      <c r="H212" s="25">
        <v>2023</v>
      </c>
      <c r="I212" s="1">
        <f>(H212*1.23)*1.01</f>
        <v>2513.1729</v>
      </c>
    </row>
    <row r="213" spans="1:9" x14ac:dyDescent="0.2">
      <c r="A213" s="2" t="s">
        <v>610</v>
      </c>
      <c r="B213" s="4" t="s">
        <v>347</v>
      </c>
      <c r="C213" s="45" t="s">
        <v>349</v>
      </c>
      <c r="D213" s="69">
        <v>3954.6</v>
      </c>
      <c r="H213" s="6">
        <v>2450</v>
      </c>
      <c r="I213" s="1">
        <f>(H213*1.23)*1.01</f>
        <v>3043.6350000000002</v>
      </c>
    </row>
    <row r="214" spans="1:9" x14ac:dyDescent="0.2">
      <c r="A214" s="2" t="s">
        <v>611</v>
      </c>
      <c r="B214" s="4" t="s">
        <v>350</v>
      </c>
      <c r="C214" s="45" t="s">
        <v>351</v>
      </c>
      <c r="D214" s="69">
        <v>3268.2000000000003</v>
      </c>
      <c r="H214" s="6">
        <v>1898</v>
      </c>
      <c r="I214" s="1">
        <f>(H214*1.31)*1.01</f>
        <v>2511.2438000000002</v>
      </c>
    </row>
    <row r="215" spans="1:9" x14ac:dyDescent="0.2">
      <c r="A215" s="2" t="s">
        <v>612</v>
      </c>
      <c r="B215" s="4" t="s">
        <v>352</v>
      </c>
      <c r="C215" s="45" t="s">
        <v>353</v>
      </c>
      <c r="D215" s="69">
        <v>3946.8</v>
      </c>
      <c r="H215" s="6">
        <v>2444</v>
      </c>
      <c r="I215" s="1">
        <f>(H215*1.23)*1.01</f>
        <v>3036.1812</v>
      </c>
    </row>
    <row r="216" spans="1:9" x14ac:dyDescent="0.2">
      <c r="A216" s="2" t="s">
        <v>613</v>
      </c>
      <c r="B216" s="4" t="s">
        <v>354</v>
      </c>
      <c r="C216" s="45" t="s">
        <v>355</v>
      </c>
      <c r="D216" s="69">
        <v>6130.8</v>
      </c>
      <c r="H216" s="6">
        <v>3796</v>
      </c>
      <c r="I216" s="1">
        <f>(H216*1.23)*1.01</f>
        <v>4715.7708000000002</v>
      </c>
    </row>
    <row r="217" spans="1:9" x14ac:dyDescent="0.2">
      <c r="A217" s="2" t="s">
        <v>614</v>
      </c>
      <c r="B217" s="4" t="s">
        <v>354</v>
      </c>
      <c r="C217" s="45" t="s">
        <v>355</v>
      </c>
      <c r="D217" s="69">
        <v>7051.2</v>
      </c>
      <c r="H217" s="6">
        <v>4368</v>
      </c>
      <c r="I217" s="1">
        <f>(H217*1.23)*1.01</f>
        <v>5426.3664000000008</v>
      </c>
    </row>
    <row r="218" spans="1:9" x14ac:dyDescent="0.2">
      <c r="A218" s="86" t="s">
        <v>356</v>
      </c>
      <c r="B218" s="87"/>
      <c r="C218" s="87"/>
      <c r="D218" s="89"/>
      <c r="I218" s="1"/>
    </row>
    <row r="219" spans="1:9" x14ac:dyDescent="0.2">
      <c r="A219" s="2" t="s">
        <v>615</v>
      </c>
      <c r="B219" s="63" t="s">
        <v>357</v>
      </c>
      <c r="C219" s="45" t="s">
        <v>358</v>
      </c>
      <c r="D219" s="69">
        <v>1926.6000000000001</v>
      </c>
      <c r="H219" s="6">
        <v>1313</v>
      </c>
      <c r="I219" s="1">
        <f t="shared" ref="I219:I226" si="21">H219*1.13</f>
        <v>1483.6899999999998</v>
      </c>
    </row>
    <row r="220" spans="1:9" x14ac:dyDescent="0.2">
      <c r="A220" s="2" t="s">
        <v>616</v>
      </c>
      <c r="B220" s="63" t="s">
        <v>359</v>
      </c>
      <c r="C220" s="45" t="s">
        <v>358</v>
      </c>
      <c r="D220" s="69">
        <v>1950</v>
      </c>
      <c r="H220" s="6">
        <v>1329</v>
      </c>
      <c r="I220" s="1">
        <f t="shared" si="21"/>
        <v>1501.7699999999998</v>
      </c>
    </row>
    <row r="221" spans="1:9" x14ac:dyDescent="0.2">
      <c r="A221" s="2" t="s">
        <v>617</v>
      </c>
      <c r="B221" s="63" t="s">
        <v>360</v>
      </c>
      <c r="C221" s="45" t="s">
        <v>361</v>
      </c>
      <c r="D221" s="69">
        <v>288.60000000000002</v>
      </c>
      <c r="H221" s="6">
        <v>198</v>
      </c>
      <c r="I221" s="1">
        <f t="shared" si="21"/>
        <v>223.73999999999998</v>
      </c>
    </row>
    <row r="222" spans="1:9" x14ac:dyDescent="0.2">
      <c r="A222" s="2" t="s">
        <v>618</v>
      </c>
      <c r="B222" s="73" t="s">
        <v>362</v>
      </c>
      <c r="C222" s="74"/>
      <c r="D222" s="69">
        <v>1294.8</v>
      </c>
      <c r="H222" s="6">
        <v>882</v>
      </c>
      <c r="I222" s="1">
        <f t="shared" si="21"/>
        <v>996.65999999999985</v>
      </c>
    </row>
    <row r="223" spans="1:9" x14ac:dyDescent="0.2">
      <c r="A223" s="2" t="s">
        <v>619</v>
      </c>
      <c r="B223" s="73" t="s">
        <v>363</v>
      </c>
      <c r="C223" s="74"/>
      <c r="D223" s="69">
        <v>312</v>
      </c>
      <c r="H223" s="6">
        <v>213</v>
      </c>
      <c r="I223" s="1">
        <f t="shared" si="21"/>
        <v>240.68999999999997</v>
      </c>
    </row>
    <row r="224" spans="1:9" x14ac:dyDescent="0.2">
      <c r="A224" s="86" t="s">
        <v>364</v>
      </c>
      <c r="B224" s="87"/>
      <c r="C224" s="87"/>
      <c r="D224" s="89"/>
      <c r="I224" s="1"/>
    </row>
    <row r="225" spans="1:9" x14ac:dyDescent="0.2">
      <c r="A225" s="2" t="s">
        <v>620</v>
      </c>
      <c r="B225" s="73" t="s">
        <v>208</v>
      </c>
      <c r="C225" s="74"/>
      <c r="D225" s="69">
        <v>208</v>
      </c>
      <c r="I225" s="1"/>
    </row>
    <row r="226" spans="1:9" x14ac:dyDescent="0.2">
      <c r="A226" s="2" t="s">
        <v>621</v>
      </c>
      <c r="B226" s="73" t="s">
        <v>365</v>
      </c>
      <c r="C226" s="74"/>
      <c r="D226" s="69">
        <v>1170</v>
      </c>
      <c r="H226" s="6">
        <v>798</v>
      </c>
      <c r="I226" s="1">
        <f t="shared" si="21"/>
        <v>901.7399999999999</v>
      </c>
    </row>
    <row r="227" spans="1:9" x14ac:dyDescent="0.2">
      <c r="A227" s="29" t="s">
        <v>622</v>
      </c>
      <c r="B227" s="94" t="s">
        <v>209</v>
      </c>
      <c r="C227" s="96"/>
      <c r="D227" s="66" t="s">
        <v>210</v>
      </c>
    </row>
    <row r="228" spans="1:9" x14ac:dyDescent="0.2">
      <c r="A228" s="2" t="s">
        <v>623</v>
      </c>
      <c r="B228" s="97" t="s">
        <v>211</v>
      </c>
      <c r="C228" s="97"/>
      <c r="D228" s="20" t="s">
        <v>210</v>
      </c>
    </row>
    <row r="229" spans="1:9" x14ac:dyDescent="0.2">
      <c r="A229" s="28"/>
      <c r="B229" s="40"/>
      <c r="C229" s="40"/>
      <c r="D229" s="17"/>
    </row>
    <row r="230" spans="1:9" x14ac:dyDescent="0.2">
      <c r="A230" s="28"/>
      <c r="B230" s="16"/>
      <c r="C230" s="16"/>
      <c r="D230" s="17"/>
    </row>
    <row r="231" spans="1:9" ht="14.1" customHeight="1" x14ac:dyDescent="0.2">
      <c r="A231" s="27" t="s">
        <v>21</v>
      </c>
      <c r="B231" s="98" t="s">
        <v>366</v>
      </c>
      <c r="C231" s="98"/>
      <c r="D231" s="98"/>
    </row>
    <row r="232" spans="1:9" ht="90" customHeight="1" x14ac:dyDescent="0.2">
      <c r="A232" s="106" t="s">
        <v>367</v>
      </c>
      <c r="B232" s="107"/>
      <c r="C232" s="107"/>
      <c r="D232" s="108"/>
    </row>
    <row r="233" spans="1:9" x14ac:dyDescent="0.2">
      <c r="A233" s="86" t="s">
        <v>368</v>
      </c>
      <c r="B233" s="87"/>
      <c r="C233" s="87"/>
      <c r="D233" s="88"/>
    </row>
    <row r="234" spans="1:9" x14ac:dyDescent="0.2">
      <c r="A234" s="2" t="s">
        <v>624</v>
      </c>
      <c r="B234" s="4" t="s">
        <v>369</v>
      </c>
      <c r="C234" s="45" t="s">
        <v>370</v>
      </c>
      <c r="D234" s="69">
        <v>1833</v>
      </c>
      <c r="H234" s="6">
        <v>1092</v>
      </c>
      <c r="I234" s="1">
        <f>(H234*1.28)*1.01</f>
        <v>1411.7375999999999</v>
      </c>
    </row>
    <row r="235" spans="1:9" x14ac:dyDescent="0.2">
      <c r="A235" s="2" t="s">
        <v>625</v>
      </c>
      <c r="B235" s="4" t="s">
        <v>371</v>
      </c>
      <c r="C235" s="45" t="s">
        <v>372</v>
      </c>
      <c r="D235" s="69">
        <v>1996.8000000000002</v>
      </c>
      <c r="H235" s="6">
        <v>1190</v>
      </c>
      <c r="I235" s="1">
        <f t="shared" ref="I235:I241" si="22">(H235*1.28)*1.01</f>
        <v>1538.432</v>
      </c>
    </row>
    <row r="236" spans="1:9" x14ac:dyDescent="0.2">
      <c r="A236" s="2" t="s">
        <v>626</v>
      </c>
      <c r="B236" s="4" t="s">
        <v>373</v>
      </c>
      <c r="C236" s="45" t="s">
        <v>374</v>
      </c>
      <c r="D236" s="69">
        <v>2589.6</v>
      </c>
      <c r="H236" s="6">
        <v>1540</v>
      </c>
      <c r="I236" s="1">
        <f t="shared" si="22"/>
        <v>1990.912</v>
      </c>
    </row>
    <row r="237" spans="1:9" x14ac:dyDescent="0.2">
      <c r="A237" s="2" t="s">
        <v>627</v>
      </c>
      <c r="B237" s="4" t="s">
        <v>375</v>
      </c>
      <c r="C237" s="45" t="s">
        <v>376</v>
      </c>
      <c r="D237" s="69">
        <v>2823.6</v>
      </c>
      <c r="H237" s="6">
        <v>1679</v>
      </c>
      <c r="I237" s="1">
        <f t="shared" si="22"/>
        <v>2170.6111999999998</v>
      </c>
    </row>
    <row r="238" spans="1:9" x14ac:dyDescent="0.2">
      <c r="A238" s="2" t="s">
        <v>628</v>
      </c>
      <c r="B238" s="4" t="s">
        <v>377</v>
      </c>
      <c r="C238" s="45" t="s">
        <v>378</v>
      </c>
      <c r="D238" s="69">
        <v>4009.2000000000003</v>
      </c>
      <c r="H238" s="6">
        <v>2385</v>
      </c>
      <c r="I238" s="1">
        <f t="shared" si="22"/>
        <v>3083.3280000000004</v>
      </c>
    </row>
    <row r="239" spans="1:9" x14ac:dyDescent="0.2">
      <c r="A239" s="2" t="s">
        <v>629</v>
      </c>
      <c r="B239" s="4" t="s">
        <v>379</v>
      </c>
      <c r="C239" s="45" t="s">
        <v>378</v>
      </c>
      <c r="D239" s="69">
        <v>4672.2</v>
      </c>
      <c r="H239" s="6">
        <v>2781</v>
      </c>
      <c r="I239" s="1">
        <f t="shared" si="22"/>
        <v>3595.2768000000005</v>
      </c>
    </row>
    <row r="240" spans="1:9" x14ac:dyDescent="0.2">
      <c r="A240" s="2" t="s">
        <v>630</v>
      </c>
      <c r="B240" s="4" t="s">
        <v>380</v>
      </c>
      <c r="C240" s="45" t="s">
        <v>378</v>
      </c>
      <c r="D240" s="69">
        <v>5577</v>
      </c>
      <c r="H240" s="6">
        <v>3317</v>
      </c>
      <c r="I240" s="1">
        <f t="shared" si="22"/>
        <v>4288.2175999999999</v>
      </c>
    </row>
    <row r="241" spans="1:9" x14ac:dyDescent="0.2">
      <c r="A241" s="2" t="s">
        <v>631</v>
      </c>
      <c r="B241" s="4" t="s">
        <v>381</v>
      </c>
      <c r="C241" s="45" t="s">
        <v>378</v>
      </c>
      <c r="D241" s="69">
        <v>3907.8</v>
      </c>
      <c r="H241" s="6">
        <v>2323</v>
      </c>
      <c r="I241" s="1">
        <f t="shared" si="22"/>
        <v>3003.1743999999999</v>
      </c>
    </row>
    <row r="242" spans="1:9" x14ac:dyDescent="0.2">
      <c r="A242" s="86" t="s">
        <v>382</v>
      </c>
      <c r="B242" s="87"/>
      <c r="C242" s="87"/>
      <c r="D242" s="89"/>
      <c r="I242" s="1"/>
    </row>
    <row r="243" spans="1:9" x14ac:dyDescent="0.2">
      <c r="A243" s="2" t="s">
        <v>632</v>
      </c>
      <c r="B243" s="4" t="s">
        <v>383</v>
      </c>
      <c r="C243" s="45" t="s">
        <v>384</v>
      </c>
      <c r="D243" s="69">
        <v>1911</v>
      </c>
      <c r="H243" s="6">
        <v>1139</v>
      </c>
      <c r="I243" s="1">
        <f>(H243*1.28)*1.01</f>
        <v>1472.4992</v>
      </c>
    </row>
    <row r="244" spans="1:9" x14ac:dyDescent="0.2">
      <c r="A244" s="2" t="s">
        <v>633</v>
      </c>
      <c r="B244" s="4" t="s">
        <v>385</v>
      </c>
      <c r="C244" s="45" t="s">
        <v>386</v>
      </c>
      <c r="D244" s="69">
        <v>1950</v>
      </c>
      <c r="H244" s="6">
        <v>1162</v>
      </c>
      <c r="I244" s="1">
        <f t="shared" ref="I244:I267" si="23">(H244*1.28)*1.01</f>
        <v>1502.2336000000003</v>
      </c>
    </row>
    <row r="245" spans="1:9" x14ac:dyDescent="0.2">
      <c r="A245" s="2" t="s">
        <v>634</v>
      </c>
      <c r="B245" s="4" t="s">
        <v>387</v>
      </c>
      <c r="C245" s="45" t="s">
        <v>388</v>
      </c>
      <c r="D245" s="69">
        <v>2566.2000000000003</v>
      </c>
      <c r="H245" s="6">
        <v>1525</v>
      </c>
      <c r="I245" s="1">
        <f t="shared" si="23"/>
        <v>1971.52</v>
      </c>
    </row>
    <row r="246" spans="1:9" x14ac:dyDescent="0.2">
      <c r="A246" s="2" t="s">
        <v>635</v>
      </c>
      <c r="B246" s="4" t="s">
        <v>389</v>
      </c>
      <c r="C246" s="45" t="s">
        <v>388</v>
      </c>
      <c r="D246" s="69">
        <v>2730</v>
      </c>
      <c r="H246" s="6">
        <v>1623</v>
      </c>
      <c r="I246" s="1">
        <f t="shared" si="23"/>
        <v>2098.2144000000003</v>
      </c>
    </row>
    <row r="247" spans="1:9" x14ac:dyDescent="0.2">
      <c r="A247" s="2" t="s">
        <v>636</v>
      </c>
      <c r="B247" s="4" t="s">
        <v>390</v>
      </c>
      <c r="C247" s="45" t="s">
        <v>388</v>
      </c>
      <c r="D247" s="69">
        <v>3463.2000000000003</v>
      </c>
      <c r="H247" s="6">
        <v>2060</v>
      </c>
      <c r="I247" s="1">
        <f t="shared" si="23"/>
        <v>2663.1680000000001</v>
      </c>
    </row>
    <row r="248" spans="1:9" x14ac:dyDescent="0.2">
      <c r="A248" s="2" t="s">
        <v>637</v>
      </c>
      <c r="B248" s="4" t="s">
        <v>391</v>
      </c>
      <c r="C248" s="45" t="s">
        <v>388</v>
      </c>
      <c r="D248" s="69">
        <v>3829.8</v>
      </c>
      <c r="H248" s="6">
        <v>2277</v>
      </c>
      <c r="I248" s="1">
        <f t="shared" si="23"/>
        <v>2943.7055999999998</v>
      </c>
    </row>
    <row r="249" spans="1:9" x14ac:dyDescent="0.2">
      <c r="A249" s="2" t="s">
        <v>638</v>
      </c>
      <c r="B249" s="4" t="s">
        <v>392</v>
      </c>
      <c r="C249" s="45" t="s">
        <v>393</v>
      </c>
      <c r="D249" s="69">
        <v>2698.8</v>
      </c>
      <c r="H249" s="6">
        <v>1607</v>
      </c>
      <c r="I249" s="1">
        <f t="shared" si="23"/>
        <v>2077.5295999999998</v>
      </c>
    </row>
    <row r="250" spans="1:9" x14ac:dyDescent="0.2">
      <c r="A250" s="2" t="s">
        <v>639</v>
      </c>
      <c r="B250" s="4" t="s">
        <v>394</v>
      </c>
      <c r="C250" s="45" t="s">
        <v>395</v>
      </c>
      <c r="D250" s="69">
        <v>3853.2000000000003</v>
      </c>
      <c r="H250" s="6">
        <v>2292</v>
      </c>
      <c r="I250" s="1">
        <f t="shared" si="23"/>
        <v>2963.0976000000001</v>
      </c>
    </row>
    <row r="251" spans="1:9" x14ac:dyDescent="0.2">
      <c r="A251" s="2" t="s">
        <v>640</v>
      </c>
      <c r="B251" s="4" t="s">
        <v>396</v>
      </c>
      <c r="C251" s="45" t="s">
        <v>395</v>
      </c>
      <c r="D251" s="69">
        <v>4219.8</v>
      </c>
      <c r="H251" s="6">
        <v>2509</v>
      </c>
      <c r="I251" s="1">
        <f>(H251*1.28)*1.01</f>
        <v>3243.6352000000002</v>
      </c>
    </row>
    <row r="252" spans="1:9" x14ac:dyDescent="0.2">
      <c r="A252" s="2" t="s">
        <v>641</v>
      </c>
      <c r="B252" s="4" t="s">
        <v>397</v>
      </c>
      <c r="C252" s="45" t="s">
        <v>395</v>
      </c>
      <c r="D252" s="69">
        <v>5678.4000000000005</v>
      </c>
      <c r="H252" s="6">
        <v>3379</v>
      </c>
      <c r="I252" s="1">
        <f t="shared" si="23"/>
        <v>4368.3711999999996</v>
      </c>
    </row>
    <row r="253" spans="1:9" x14ac:dyDescent="0.2">
      <c r="A253" s="2" t="s">
        <v>642</v>
      </c>
      <c r="B253" s="4" t="s">
        <v>398</v>
      </c>
      <c r="C253" s="45" t="s">
        <v>395</v>
      </c>
      <c r="D253" s="69">
        <v>6396</v>
      </c>
      <c r="H253" s="6">
        <v>3806</v>
      </c>
      <c r="I253" s="1">
        <f t="shared" si="23"/>
        <v>4920.3968000000004</v>
      </c>
    </row>
    <row r="254" spans="1:9" x14ac:dyDescent="0.2">
      <c r="A254" s="2" t="s">
        <v>643</v>
      </c>
      <c r="B254" s="4" t="s">
        <v>399</v>
      </c>
      <c r="C254" s="45" t="s">
        <v>393</v>
      </c>
      <c r="D254" s="69">
        <v>5023.2</v>
      </c>
      <c r="H254" s="6">
        <v>2987</v>
      </c>
      <c r="I254" s="1">
        <f t="shared" si="23"/>
        <v>3861.5936000000002</v>
      </c>
    </row>
    <row r="255" spans="1:9" x14ac:dyDescent="0.2">
      <c r="A255" s="2" t="s">
        <v>644</v>
      </c>
      <c r="B255" s="4" t="s">
        <v>400</v>
      </c>
      <c r="C255" s="45" t="s">
        <v>393</v>
      </c>
      <c r="D255" s="69">
        <v>3572.4</v>
      </c>
      <c r="H255" s="6">
        <v>2127</v>
      </c>
      <c r="I255" s="1">
        <f t="shared" si="23"/>
        <v>2749.7856000000002</v>
      </c>
    </row>
    <row r="256" spans="1:9" x14ac:dyDescent="0.2">
      <c r="A256" s="2" t="s">
        <v>645</v>
      </c>
      <c r="B256" s="4" t="s">
        <v>401</v>
      </c>
      <c r="C256" s="45" t="s">
        <v>402</v>
      </c>
      <c r="D256" s="69">
        <v>3861</v>
      </c>
      <c r="H256" s="6">
        <v>2297</v>
      </c>
      <c r="I256" s="1">
        <f t="shared" si="23"/>
        <v>2969.5616</v>
      </c>
    </row>
    <row r="257" spans="1:9" x14ac:dyDescent="0.2">
      <c r="A257" s="86" t="s">
        <v>403</v>
      </c>
      <c r="B257" s="87"/>
      <c r="C257" s="87"/>
      <c r="D257" s="89"/>
      <c r="I257" s="1"/>
    </row>
    <row r="258" spans="1:9" x14ac:dyDescent="0.2">
      <c r="A258" s="2" t="s">
        <v>646</v>
      </c>
      <c r="B258" s="4" t="s">
        <v>404</v>
      </c>
      <c r="C258" s="45" t="s">
        <v>405</v>
      </c>
      <c r="D258" s="69">
        <v>1326</v>
      </c>
      <c r="H258" s="6">
        <v>788</v>
      </c>
      <c r="I258" s="1">
        <f t="shared" si="23"/>
        <v>1018.7264</v>
      </c>
    </row>
    <row r="259" spans="1:9" x14ac:dyDescent="0.2">
      <c r="A259" s="2" t="s">
        <v>647</v>
      </c>
      <c r="B259" s="4" t="s">
        <v>406</v>
      </c>
      <c r="C259" s="45" t="s">
        <v>407</v>
      </c>
      <c r="D259" s="69">
        <v>1365</v>
      </c>
      <c r="H259" s="6">
        <v>814</v>
      </c>
      <c r="I259" s="1">
        <f t="shared" si="23"/>
        <v>1052.3392000000001</v>
      </c>
    </row>
    <row r="260" spans="1:9" x14ac:dyDescent="0.2">
      <c r="A260" s="2" t="s">
        <v>648</v>
      </c>
      <c r="B260" s="4" t="s">
        <v>408</v>
      </c>
      <c r="C260" s="45" t="s">
        <v>409</v>
      </c>
      <c r="D260" s="69">
        <v>1981.2</v>
      </c>
      <c r="H260" s="6">
        <v>1180</v>
      </c>
      <c r="I260" s="1">
        <f t="shared" si="23"/>
        <v>1525.5040000000001</v>
      </c>
    </row>
    <row r="261" spans="1:9" x14ac:dyDescent="0.2">
      <c r="A261" s="2" t="s">
        <v>649</v>
      </c>
      <c r="B261" s="4" t="s">
        <v>410</v>
      </c>
      <c r="C261" s="45" t="s">
        <v>409</v>
      </c>
      <c r="D261" s="69">
        <v>2854.8</v>
      </c>
      <c r="H261" s="6">
        <v>1700</v>
      </c>
      <c r="I261" s="1">
        <f t="shared" si="23"/>
        <v>2197.7600000000002</v>
      </c>
    </row>
    <row r="262" spans="1:9" x14ac:dyDescent="0.2">
      <c r="A262" s="2" t="s">
        <v>650</v>
      </c>
      <c r="B262" s="4" t="s">
        <v>411</v>
      </c>
      <c r="C262" s="45" t="s">
        <v>412</v>
      </c>
      <c r="D262" s="69">
        <v>1856.4</v>
      </c>
      <c r="H262" s="6">
        <v>1103</v>
      </c>
      <c r="I262" s="1">
        <f t="shared" si="23"/>
        <v>1425.9584</v>
      </c>
    </row>
    <row r="263" spans="1:9" x14ac:dyDescent="0.2">
      <c r="A263" s="2" t="s">
        <v>651</v>
      </c>
      <c r="B263" s="4" t="s">
        <v>413</v>
      </c>
      <c r="C263" s="45" t="s">
        <v>414</v>
      </c>
      <c r="D263" s="69">
        <v>2995.2000000000003</v>
      </c>
      <c r="H263" s="6">
        <v>1782</v>
      </c>
      <c r="I263" s="1">
        <f t="shared" si="23"/>
        <v>2303.7696000000001</v>
      </c>
    </row>
    <row r="264" spans="1:9" x14ac:dyDescent="0.2">
      <c r="A264" s="2" t="s">
        <v>652</v>
      </c>
      <c r="B264" s="4" t="s">
        <v>415</v>
      </c>
      <c r="C264" s="45" t="s">
        <v>414</v>
      </c>
      <c r="D264" s="69">
        <v>4812.6000000000004</v>
      </c>
      <c r="H264" s="6">
        <v>2864</v>
      </c>
      <c r="I264" s="1">
        <f t="shared" si="23"/>
        <v>3702.5792000000001</v>
      </c>
    </row>
    <row r="265" spans="1:9" x14ac:dyDescent="0.2">
      <c r="A265" s="90" t="s">
        <v>416</v>
      </c>
      <c r="B265" s="91"/>
      <c r="C265" s="91"/>
      <c r="D265" s="89"/>
      <c r="I265" s="1"/>
    </row>
    <row r="266" spans="1:9" x14ac:dyDescent="0.2">
      <c r="A266" s="2" t="s">
        <v>653</v>
      </c>
      <c r="B266" s="26" t="s">
        <v>417</v>
      </c>
      <c r="C266" s="20" t="s">
        <v>418</v>
      </c>
      <c r="D266" s="69">
        <v>5389.8</v>
      </c>
      <c r="H266" s="21">
        <v>3209</v>
      </c>
      <c r="I266" s="1">
        <f t="shared" si="23"/>
        <v>4148.5952000000007</v>
      </c>
    </row>
    <row r="267" spans="1:9" x14ac:dyDescent="0.2">
      <c r="A267" s="2" t="s">
        <v>654</v>
      </c>
      <c r="B267" s="26" t="s">
        <v>419</v>
      </c>
      <c r="C267" s="20" t="s">
        <v>420</v>
      </c>
      <c r="D267" s="69">
        <v>6676.8</v>
      </c>
      <c r="H267" s="21">
        <v>3971</v>
      </c>
      <c r="I267" s="1">
        <f t="shared" si="23"/>
        <v>5133.7088000000003</v>
      </c>
    </row>
    <row r="268" spans="1:9" x14ac:dyDescent="0.2">
      <c r="A268" s="92" t="s">
        <v>421</v>
      </c>
      <c r="B268" s="92"/>
      <c r="C268" s="92"/>
      <c r="D268" s="92"/>
      <c r="I268" s="1"/>
    </row>
    <row r="269" spans="1:9" x14ac:dyDescent="0.2">
      <c r="A269" s="30" t="s">
        <v>655</v>
      </c>
      <c r="B269" s="64" t="s">
        <v>422</v>
      </c>
      <c r="C269" s="47" t="s">
        <v>423</v>
      </c>
      <c r="D269" s="69">
        <v>5522.4000000000005</v>
      </c>
      <c r="I269" s="1"/>
    </row>
    <row r="270" spans="1:9" x14ac:dyDescent="0.2">
      <c r="A270" s="2" t="s">
        <v>656</v>
      </c>
      <c r="B270" s="63" t="s">
        <v>424</v>
      </c>
      <c r="C270" s="45" t="s">
        <v>423</v>
      </c>
      <c r="D270" s="69">
        <v>6708</v>
      </c>
      <c r="I270" s="1"/>
    </row>
    <row r="271" spans="1:9" x14ac:dyDescent="0.2">
      <c r="A271" s="2" t="s">
        <v>657</v>
      </c>
      <c r="B271" s="63" t="s">
        <v>425</v>
      </c>
      <c r="C271" s="45" t="s">
        <v>423</v>
      </c>
      <c r="D271" s="69">
        <v>7371</v>
      </c>
      <c r="I271" s="1"/>
    </row>
    <row r="272" spans="1:9" x14ac:dyDescent="0.2">
      <c r="A272" s="2" t="s">
        <v>658</v>
      </c>
      <c r="B272" s="63" t="s">
        <v>426</v>
      </c>
      <c r="C272" s="45" t="s">
        <v>423</v>
      </c>
      <c r="D272" s="69">
        <v>6606.6</v>
      </c>
      <c r="I272" s="1"/>
    </row>
    <row r="273" spans="1:9" x14ac:dyDescent="0.2">
      <c r="A273" s="2" t="s">
        <v>659</v>
      </c>
      <c r="B273" s="63" t="s">
        <v>427</v>
      </c>
      <c r="C273" s="45" t="s">
        <v>423</v>
      </c>
      <c r="D273" s="69">
        <v>7581.6</v>
      </c>
      <c r="I273" s="1"/>
    </row>
    <row r="274" spans="1:9" x14ac:dyDescent="0.2">
      <c r="A274" s="2" t="s">
        <v>660</v>
      </c>
      <c r="B274" s="63" t="s">
        <v>428</v>
      </c>
      <c r="C274" s="45" t="s">
        <v>423</v>
      </c>
      <c r="D274" s="69">
        <v>9032.4</v>
      </c>
      <c r="I274" s="1"/>
    </row>
    <row r="275" spans="1:9" x14ac:dyDescent="0.2">
      <c r="A275" s="2" t="s">
        <v>661</v>
      </c>
      <c r="B275" s="63" t="s">
        <v>429</v>
      </c>
      <c r="C275" s="45" t="s">
        <v>423</v>
      </c>
      <c r="D275" s="69">
        <v>10405.200000000001</v>
      </c>
      <c r="I275" s="1"/>
    </row>
    <row r="276" spans="1:9" x14ac:dyDescent="0.2">
      <c r="A276" s="2" t="s">
        <v>662</v>
      </c>
      <c r="B276" s="63" t="s">
        <v>430</v>
      </c>
      <c r="C276" s="45" t="s">
        <v>423</v>
      </c>
      <c r="D276" s="69">
        <v>11068.2</v>
      </c>
      <c r="I276" s="1"/>
    </row>
    <row r="277" spans="1:9" x14ac:dyDescent="0.2">
      <c r="A277" s="2" t="s">
        <v>663</v>
      </c>
      <c r="B277" s="63" t="s">
        <v>431</v>
      </c>
      <c r="C277" s="45" t="s">
        <v>423</v>
      </c>
      <c r="D277" s="69">
        <v>9687.6</v>
      </c>
      <c r="I277" s="1"/>
    </row>
    <row r="278" spans="1:9" x14ac:dyDescent="0.2">
      <c r="A278" s="2" t="s">
        <v>664</v>
      </c>
      <c r="B278" s="63" t="s">
        <v>432</v>
      </c>
      <c r="C278" s="45" t="s">
        <v>423</v>
      </c>
      <c r="D278" s="69">
        <v>8229</v>
      </c>
      <c r="I278" s="1"/>
    </row>
    <row r="279" spans="1:9" x14ac:dyDescent="0.2">
      <c r="A279" s="2" t="s">
        <v>665</v>
      </c>
      <c r="B279" s="63" t="s">
        <v>433</v>
      </c>
      <c r="C279" s="45" t="s">
        <v>423</v>
      </c>
      <c r="D279" s="69">
        <v>8892</v>
      </c>
      <c r="I279" s="1"/>
    </row>
    <row r="280" spans="1:9" x14ac:dyDescent="0.2">
      <c r="A280" s="2" t="s">
        <v>666</v>
      </c>
      <c r="B280" s="63" t="s">
        <v>434</v>
      </c>
      <c r="C280" s="45" t="s">
        <v>423</v>
      </c>
      <c r="D280" s="69">
        <v>9430.2000000000007</v>
      </c>
      <c r="I280" s="1"/>
    </row>
    <row r="281" spans="1:9" x14ac:dyDescent="0.2">
      <c r="A281" s="2" t="s">
        <v>667</v>
      </c>
      <c r="B281" s="63" t="s">
        <v>435</v>
      </c>
      <c r="C281" s="45" t="s">
        <v>436</v>
      </c>
      <c r="D281" s="69">
        <v>11879.4</v>
      </c>
      <c r="I281" s="1"/>
    </row>
    <row r="282" spans="1:9" x14ac:dyDescent="0.2">
      <c r="A282" s="90" t="s">
        <v>437</v>
      </c>
      <c r="B282" s="91"/>
      <c r="C282" s="91"/>
      <c r="D282" s="89"/>
      <c r="I282" s="1"/>
    </row>
    <row r="283" spans="1:9" x14ac:dyDescent="0.2">
      <c r="A283" s="2" t="s">
        <v>668</v>
      </c>
      <c r="B283" s="109" t="s">
        <v>438</v>
      </c>
      <c r="C283" s="110"/>
      <c r="D283" s="69">
        <v>182</v>
      </c>
      <c r="I283" s="1"/>
    </row>
    <row r="284" spans="1:9" x14ac:dyDescent="0.2">
      <c r="A284" s="2" t="s">
        <v>669</v>
      </c>
      <c r="B284" s="73" t="s">
        <v>209</v>
      </c>
      <c r="C284" s="93"/>
      <c r="D284" s="67" t="s">
        <v>210</v>
      </c>
      <c r="I284" s="1"/>
    </row>
    <row r="285" spans="1:9" x14ac:dyDescent="0.2">
      <c r="A285" s="2" t="s">
        <v>670</v>
      </c>
      <c r="B285" s="111" t="s">
        <v>211</v>
      </c>
      <c r="C285" s="112"/>
      <c r="D285" s="32" t="s">
        <v>210</v>
      </c>
      <c r="I285" s="1"/>
    </row>
    <row r="286" spans="1:9" x14ac:dyDescent="0.2">
      <c r="A286" s="28"/>
      <c r="B286" s="16"/>
      <c r="C286" s="16"/>
      <c r="D286" s="17"/>
      <c r="I286" s="1"/>
    </row>
    <row r="287" spans="1:9" x14ac:dyDescent="0.2">
      <c r="A287" s="28"/>
      <c r="B287" s="16"/>
      <c r="C287" s="16"/>
      <c r="D287" s="17"/>
      <c r="I287" s="1"/>
    </row>
    <row r="288" spans="1:9" ht="14.1" customHeight="1" x14ac:dyDescent="0.2">
      <c r="A288" s="27" t="s">
        <v>22</v>
      </c>
      <c r="B288" s="98" t="s">
        <v>439</v>
      </c>
      <c r="C288" s="98"/>
      <c r="D288" s="98"/>
      <c r="I288" s="1"/>
    </row>
    <row r="289" spans="1:9" ht="48" customHeight="1" x14ac:dyDescent="0.2">
      <c r="A289" s="99" t="s">
        <v>440</v>
      </c>
      <c r="B289" s="99"/>
      <c r="C289" s="99"/>
      <c r="D289" s="99"/>
      <c r="I289" s="1"/>
    </row>
    <row r="290" spans="1:9" x14ac:dyDescent="0.2">
      <c r="A290" s="30" t="s">
        <v>671</v>
      </c>
      <c r="B290" s="23" t="s">
        <v>441</v>
      </c>
      <c r="C290" s="47" t="s">
        <v>283</v>
      </c>
      <c r="D290" s="69">
        <v>4703.4000000000005</v>
      </c>
      <c r="H290" s="25">
        <v>2910</v>
      </c>
      <c r="I290" s="1">
        <f>(H290*1.23)*1.01</f>
        <v>3615.0929999999998</v>
      </c>
    </row>
    <row r="291" spans="1:9" x14ac:dyDescent="0.2">
      <c r="A291" s="2" t="s">
        <v>672</v>
      </c>
      <c r="B291" s="4" t="s">
        <v>441</v>
      </c>
      <c r="C291" s="45" t="s">
        <v>283</v>
      </c>
      <c r="D291" s="69">
        <v>5233.8</v>
      </c>
      <c r="H291" s="6">
        <v>3240</v>
      </c>
      <c r="I291" s="1">
        <f t="shared" ref="I291:I305" si="24">(H291*1.23)*1.01</f>
        <v>4025.0519999999997</v>
      </c>
    </row>
    <row r="292" spans="1:9" x14ac:dyDescent="0.2">
      <c r="A292" s="2" t="s">
        <v>673</v>
      </c>
      <c r="B292" s="4" t="s">
        <v>442</v>
      </c>
      <c r="C292" s="45" t="s">
        <v>283</v>
      </c>
      <c r="D292" s="69">
        <v>6045</v>
      </c>
      <c r="H292" s="6">
        <v>3745</v>
      </c>
      <c r="I292" s="1">
        <f t="shared" si="24"/>
        <v>4652.4135000000006</v>
      </c>
    </row>
    <row r="293" spans="1:9" x14ac:dyDescent="0.2">
      <c r="A293" s="2" t="s">
        <v>674</v>
      </c>
      <c r="B293" s="4" t="s">
        <v>442</v>
      </c>
      <c r="C293" s="45" t="s">
        <v>283</v>
      </c>
      <c r="D293" s="69">
        <v>6840.6</v>
      </c>
      <c r="H293" s="6">
        <v>4234</v>
      </c>
      <c r="I293" s="1">
        <f t="shared" si="24"/>
        <v>5259.8981999999996</v>
      </c>
    </row>
    <row r="294" spans="1:9" x14ac:dyDescent="0.2">
      <c r="A294" s="2" t="s">
        <v>675</v>
      </c>
      <c r="B294" s="4" t="s">
        <v>442</v>
      </c>
      <c r="C294" s="45" t="s">
        <v>283</v>
      </c>
      <c r="D294" s="69">
        <v>4672.2</v>
      </c>
      <c r="H294" s="6">
        <v>2895</v>
      </c>
      <c r="I294" s="1">
        <f t="shared" si="24"/>
        <v>3596.4584999999997</v>
      </c>
    </row>
    <row r="295" spans="1:9" x14ac:dyDescent="0.2">
      <c r="A295" s="2" t="s">
        <v>676</v>
      </c>
      <c r="B295" s="4" t="s">
        <v>443</v>
      </c>
      <c r="C295" s="45" t="s">
        <v>444</v>
      </c>
      <c r="D295" s="69">
        <v>7308.6</v>
      </c>
      <c r="H295" s="6">
        <v>4527</v>
      </c>
      <c r="I295" s="1">
        <f t="shared" si="24"/>
        <v>5623.8921</v>
      </c>
    </row>
    <row r="296" spans="1:9" x14ac:dyDescent="0.2">
      <c r="A296" s="2" t="s">
        <v>677</v>
      </c>
      <c r="B296" s="4" t="s">
        <v>443</v>
      </c>
      <c r="C296" s="45" t="s">
        <v>444</v>
      </c>
      <c r="D296" s="69">
        <v>8221.2000000000007</v>
      </c>
      <c r="H296" s="6">
        <v>5089</v>
      </c>
      <c r="I296" s="1">
        <f t="shared" si="24"/>
        <v>6322.0646999999999</v>
      </c>
    </row>
    <row r="297" spans="1:9" x14ac:dyDescent="0.2">
      <c r="A297" s="2" t="s">
        <v>678</v>
      </c>
      <c r="B297" s="4" t="s">
        <v>445</v>
      </c>
      <c r="C297" s="45" t="s">
        <v>444</v>
      </c>
      <c r="D297" s="69">
        <v>9999.6</v>
      </c>
      <c r="H297" s="6">
        <v>6191</v>
      </c>
      <c r="I297" s="1">
        <f t="shared" si="24"/>
        <v>7691.0793000000003</v>
      </c>
    </row>
    <row r="298" spans="1:9" x14ac:dyDescent="0.2">
      <c r="A298" s="2" t="s">
        <v>679</v>
      </c>
      <c r="B298" s="4" t="s">
        <v>445</v>
      </c>
      <c r="C298" s="45" t="s">
        <v>444</v>
      </c>
      <c r="D298" s="69">
        <v>8619</v>
      </c>
      <c r="H298" s="6">
        <v>5336</v>
      </c>
      <c r="I298" s="1">
        <f t="shared" si="24"/>
        <v>6628.9128000000001</v>
      </c>
    </row>
    <row r="299" spans="1:9" x14ac:dyDescent="0.2">
      <c r="A299" s="2" t="s">
        <v>680</v>
      </c>
      <c r="B299" s="4" t="s">
        <v>445</v>
      </c>
      <c r="C299" s="45" t="s">
        <v>444</v>
      </c>
      <c r="D299" s="69">
        <v>7191.6</v>
      </c>
      <c r="H299" s="6">
        <v>4455</v>
      </c>
      <c r="I299" s="1">
        <f t="shared" si="24"/>
        <v>5534.4465</v>
      </c>
    </row>
    <row r="300" spans="1:9" x14ac:dyDescent="0.2">
      <c r="A300" s="2" t="s">
        <v>681</v>
      </c>
      <c r="B300" s="4" t="s">
        <v>446</v>
      </c>
      <c r="C300" s="45" t="s">
        <v>355</v>
      </c>
      <c r="D300" s="69">
        <v>6130.8</v>
      </c>
      <c r="H300" s="6">
        <v>3760</v>
      </c>
      <c r="I300" s="1">
        <f t="shared" si="24"/>
        <v>4671.0479999999998</v>
      </c>
    </row>
    <row r="301" spans="1:9" x14ac:dyDescent="0.2">
      <c r="A301" s="2" t="s">
        <v>682</v>
      </c>
      <c r="B301" s="4" t="s">
        <v>447</v>
      </c>
      <c r="C301" s="45" t="s">
        <v>355</v>
      </c>
      <c r="D301" s="69">
        <v>7038.2</v>
      </c>
      <c r="H301" s="6">
        <v>4120</v>
      </c>
      <c r="I301" s="1">
        <f t="shared" si="24"/>
        <v>5118.2760000000007</v>
      </c>
    </row>
    <row r="302" spans="1:9" x14ac:dyDescent="0.2">
      <c r="A302" s="2" t="s">
        <v>683</v>
      </c>
      <c r="B302" s="4" t="s">
        <v>448</v>
      </c>
      <c r="C302" s="45" t="s">
        <v>355</v>
      </c>
      <c r="D302" s="69">
        <v>7425.6</v>
      </c>
      <c r="H302" s="6">
        <v>4594</v>
      </c>
      <c r="I302" s="1">
        <f t="shared" si="24"/>
        <v>5707.1261999999997</v>
      </c>
    </row>
    <row r="303" spans="1:9" x14ac:dyDescent="0.2">
      <c r="A303" s="2" t="s">
        <v>684</v>
      </c>
      <c r="B303" s="4" t="s">
        <v>448</v>
      </c>
      <c r="C303" s="45" t="s">
        <v>355</v>
      </c>
      <c r="D303" s="69">
        <v>8221.2000000000007</v>
      </c>
      <c r="H303" s="6">
        <v>5089</v>
      </c>
      <c r="I303" s="1">
        <f t="shared" si="24"/>
        <v>6322.0646999999999</v>
      </c>
    </row>
    <row r="304" spans="1:9" x14ac:dyDescent="0.2">
      <c r="A304" s="2" t="s">
        <v>685</v>
      </c>
      <c r="B304" s="4" t="s">
        <v>448</v>
      </c>
      <c r="C304" s="45" t="s">
        <v>355</v>
      </c>
      <c r="D304" s="69">
        <v>6013.8</v>
      </c>
      <c r="H304" s="6">
        <v>3724</v>
      </c>
      <c r="I304" s="1">
        <f t="shared" si="24"/>
        <v>4626.3251999999993</v>
      </c>
    </row>
    <row r="305" spans="1:9" x14ac:dyDescent="0.2">
      <c r="A305" s="2" t="s">
        <v>686</v>
      </c>
      <c r="B305" s="4" t="s">
        <v>449</v>
      </c>
      <c r="C305" s="45" t="s">
        <v>450</v>
      </c>
      <c r="D305" s="69">
        <v>1918.8</v>
      </c>
      <c r="H305" s="6">
        <v>1190</v>
      </c>
      <c r="I305" s="1">
        <f t="shared" si="24"/>
        <v>1478.337</v>
      </c>
    </row>
    <row r="306" spans="1:9" x14ac:dyDescent="0.2">
      <c r="A306" s="90" t="s">
        <v>451</v>
      </c>
      <c r="B306" s="91"/>
      <c r="C306" s="91"/>
      <c r="D306" s="89"/>
      <c r="I306" s="1"/>
    </row>
    <row r="307" spans="1:9" x14ac:dyDescent="0.2">
      <c r="A307" s="2" t="s">
        <v>687</v>
      </c>
      <c r="B307" s="109" t="s">
        <v>208</v>
      </c>
      <c r="C307" s="110"/>
      <c r="D307" s="69">
        <v>208</v>
      </c>
      <c r="I307" s="1"/>
    </row>
    <row r="308" spans="1:9" x14ac:dyDescent="0.2">
      <c r="A308" s="2" t="s">
        <v>688</v>
      </c>
      <c r="B308" s="73" t="s">
        <v>438</v>
      </c>
      <c r="C308" s="74"/>
      <c r="D308" s="69">
        <v>182</v>
      </c>
      <c r="I308" s="1"/>
    </row>
    <row r="309" spans="1:9" x14ac:dyDescent="0.2">
      <c r="A309" s="2" t="s">
        <v>689</v>
      </c>
      <c r="B309" s="73" t="s">
        <v>209</v>
      </c>
      <c r="C309" s="93"/>
      <c r="D309" s="67" t="s">
        <v>210</v>
      </c>
      <c r="I309" s="1"/>
    </row>
    <row r="310" spans="1:9" x14ac:dyDescent="0.2">
      <c r="A310" s="28"/>
      <c r="B310" s="16"/>
      <c r="C310" s="16"/>
      <c r="D310" s="17"/>
      <c r="I310" s="1"/>
    </row>
    <row r="311" spans="1:9" x14ac:dyDescent="0.2">
      <c r="A311" s="28"/>
      <c r="B311" s="42"/>
      <c r="C311" s="42"/>
      <c r="D311" s="17"/>
      <c r="I311" s="1"/>
    </row>
    <row r="312" spans="1:9" ht="14.1" customHeight="1" x14ac:dyDescent="0.2">
      <c r="A312" s="27" t="s">
        <v>23</v>
      </c>
      <c r="B312" s="98" t="s">
        <v>452</v>
      </c>
      <c r="C312" s="98"/>
      <c r="D312" s="98"/>
      <c r="I312" s="1"/>
    </row>
    <row r="313" spans="1:9" ht="80.25" customHeight="1" x14ac:dyDescent="0.2">
      <c r="A313" s="113" t="s">
        <v>453</v>
      </c>
      <c r="B313" s="113"/>
      <c r="C313" s="113"/>
      <c r="D313" s="113"/>
      <c r="I313" s="1"/>
    </row>
    <row r="314" spans="1:9" x14ac:dyDescent="0.2">
      <c r="A314" s="30" t="s">
        <v>690</v>
      </c>
      <c r="B314" s="23" t="s">
        <v>454</v>
      </c>
      <c r="C314" s="50" t="s">
        <v>760</v>
      </c>
      <c r="D314" s="69">
        <v>4883.0339999999997</v>
      </c>
    </row>
    <row r="315" spans="1:9" x14ac:dyDescent="0.2">
      <c r="A315" s="2" t="s">
        <v>691</v>
      </c>
      <c r="B315" s="23" t="s">
        <v>454</v>
      </c>
      <c r="C315" s="50" t="s">
        <v>455</v>
      </c>
      <c r="D315" s="69">
        <v>4948.5540000000001</v>
      </c>
      <c r="H315" s="25">
        <v>2877</v>
      </c>
      <c r="I315" s="1">
        <f>(H315*1.31)*1.01</f>
        <v>3806.5587000000005</v>
      </c>
    </row>
    <row r="316" spans="1:9" x14ac:dyDescent="0.2">
      <c r="A316" s="2" t="s">
        <v>692</v>
      </c>
      <c r="B316" s="23" t="s">
        <v>454</v>
      </c>
      <c r="C316" s="50" t="s">
        <v>770</v>
      </c>
      <c r="D316" s="69">
        <v>5014.0740000000005</v>
      </c>
      <c r="H316" s="25"/>
      <c r="I316" s="1"/>
    </row>
    <row r="317" spans="1:9" x14ac:dyDescent="0.2">
      <c r="A317" s="2" t="s">
        <v>693</v>
      </c>
      <c r="B317" s="4" t="s">
        <v>456</v>
      </c>
      <c r="C317" s="50" t="s">
        <v>761</v>
      </c>
      <c r="D317" s="69">
        <v>4179.5519999999997</v>
      </c>
      <c r="H317" s="25"/>
      <c r="I317" s="1"/>
    </row>
    <row r="318" spans="1:9" x14ac:dyDescent="0.2">
      <c r="A318" s="2" t="s">
        <v>694</v>
      </c>
      <c r="B318" s="4" t="s">
        <v>456</v>
      </c>
      <c r="C318" s="50" t="s">
        <v>457</v>
      </c>
      <c r="D318" s="69">
        <v>4245.0719999999992</v>
      </c>
      <c r="H318" s="6">
        <v>2468</v>
      </c>
      <c r="I318" s="1">
        <f>(H318*1.31)*1.01</f>
        <v>3265.4108000000001</v>
      </c>
    </row>
    <row r="319" spans="1:9" x14ac:dyDescent="0.2">
      <c r="A319" s="2" t="s">
        <v>695</v>
      </c>
      <c r="B319" s="4" t="s">
        <v>456</v>
      </c>
      <c r="C319" s="50" t="s">
        <v>283</v>
      </c>
      <c r="D319" s="69">
        <v>4310.5919999999996</v>
      </c>
      <c r="H319" s="6"/>
      <c r="I319" s="1"/>
    </row>
    <row r="320" spans="1:9" x14ac:dyDescent="0.2">
      <c r="A320" s="2" t="s">
        <v>696</v>
      </c>
      <c r="B320" s="4" t="s">
        <v>458</v>
      </c>
      <c r="C320" s="50" t="s">
        <v>761</v>
      </c>
      <c r="D320" s="69">
        <v>4721.34</v>
      </c>
      <c r="H320" s="6"/>
      <c r="I320" s="1"/>
    </row>
    <row r="321" spans="1:9" x14ac:dyDescent="0.2">
      <c r="A321" s="2" t="s">
        <v>697</v>
      </c>
      <c r="B321" s="4" t="s">
        <v>458</v>
      </c>
      <c r="C321" s="50" t="s">
        <v>457</v>
      </c>
      <c r="D321" s="69">
        <v>4786.8599999999997</v>
      </c>
      <c r="H321" s="6">
        <v>2783</v>
      </c>
      <c r="I321" s="1">
        <f>(H321*1.31)*1.01</f>
        <v>3682.1873000000001</v>
      </c>
    </row>
    <row r="322" spans="1:9" x14ac:dyDescent="0.2">
      <c r="A322" s="2" t="s">
        <v>698</v>
      </c>
      <c r="B322" s="4" t="s">
        <v>458</v>
      </c>
      <c r="C322" s="50" t="s">
        <v>283</v>
      </c>
      <c r="D322" s="69">
        <v>4852.38</v>
      </c>
      <c r="H322" s="6"/>
      <c r="I322" s="1"/>
    </row>
    <row r="323" spans="1:9" x14ac:dyDescent="0.2">
      <c r="A323" s="2" t="s">
        <v>699</v>
      </c>
      <c r="B323" s="4" t="s">
        <v>459</v>
      </c>
      <c r="C323" s="50" t="s">
        <v>762</v>
      </c>
      <c r="D323" s="69">
        <v>5452.3559999999998</v>
      </c>
      <c r="H323" s="6"/>
      <c r="I323" s="1"/>
    </row>
    <row r="324" spans="1:9" x14ac:dyDescent="0.2">
      <c r="A324" s="2" t="s">
        <v>700</v>
      </c>
      <c r="B324" s="4" t="s">
        <v>459</v>
      </c>
      <c r="C324" s="50" t="s">
        <v>460</v>
      </c>
      <c r="D324" s="69">
        <v>5517.8759999999993</v>
      </c>
      <c r="H324" s="6">
        <v>3208</v>
      </c>
      <c r="I324" s="1">
        <f>(H324*1.31)*1.01</f>
        <v>4244.5048000000006</v>
      </c>
    </row>
    <row r="325" spans="1:9" x14ac:dyDescent="0.2">
      <c r="A325" s="2" t="s">
        <v>701</v>
      </c>
      <c r="B325" s="4" t="s">
        <v>459</v>
      </c>
      <c r="C325" s="50" t="s">
        <v>763</v>
      </c>
      <c r="D325" s="69">
        <v>5583.3959999999988</v>
      </c>
      <c r="H325" s="6"/>
      <c r="I325" s="1"/>
    </row>
    <row r="326" spans="1:9" x14ac:dyDescent="0.2">
      <c r="A326" s="2" t="s">
        <v>702</v>
      </c>
      <c r="B326" s="4" t="s">
        <v>461</v>
      </c>
      <c r="C326" s="50" t="s">
        <v>762</v>
      </c>
      <c r="D326" s="69">
        <v>6174.7140000000009</v>
      </c>
      <c r="H326" s="6"/>
      <c r="I326" s="1"/>
    </row>
    <row r="327" spans="1:9" x14ac:dyDescent="0.2">
      <c r="A327" s="29" t="s">
        <v>703</v>
      </c>
      <c r="B327" s="4" t="s">
        <v>461</v>
      </c>
      <c r="C327" s="50" t="s">
        <v>460</v>
      </c>
      <c r="D327" s="69">
        <v>6240.2340000000004</v>
      </c>
      <c r="H327" s="6">
        <v>3628</v>
      </c>
      <c r="I327" s="1">
        <f>(H327*1.31)*1.01</f>
        <v>4800.2067999999999</v>
      </c>
    </row>
    <row r="328" spans="1:9" x14ac:dyDescent="0.2">
      <c r="A328" s="2" t="s">
        <v>704</v>
      </c>
      <c r="B328" s="4" t="s">
        <v>461</v>
      </c>
      <c r="C328" s="50" t="s">
        <v>763</v>
      </c>
      <c r="D328" s="69">
        <v>6305.7539999999999</v>
      </c>
      <c r="H328" s="6"/>
      <c r="I328" s="1"/>
    </row>
    <row r="329" spans="1:9" x14ac:dyDescent="0.2">
      <c r="A329" s="2" t="s">
        <v>705</v>
      </c>
      <c r="B329" s="4" t="s">
        <v>462</v>
      </c>
      <c r="C329" s="50" t="s">
        <v>764</v>
      </c>
      <c r="D329" s="69">
        <v>1511.4059999999999</v>
      </c>
      <c r="H329" s="6"/>
      <c r="I329" s="1"/>
    </row>
    <row r="330" spans="1:9" x14ac:dyDescent="0.2">
      <c r="A330" s="2" t="s">
        <v>745</v>
      </c>
      <c r="B330" s="4" t="s">
        <v>462</v>
      </c>
      <c r="C330" s="50" t="s">
        <v>463</v>
      </c>
      <c r="D330" s="69">
        <v>1535.9760000000001</v>
      </c>
      <c r="H330" s="6">
        <v>893</v>
      </c>
      <c r="I330" s="1">
        <f>(H330*1.31)*1.01</f>
        <v>1181.5283000000002</v>
      </c>
    </row>
    <row r="331" spans="1:9" x14ac:dyDescent="0.2">
      <c r="A331" s="2" t="s">
        <v>746</v>
      </c>
      <c r="B331" s="4" t="s">
        <v>462</v>
      </c>
      <c r="C331" s="50" t="s">
        <v>765</v>
      </c>
      <c r="D331" s="69">
        <v>1560.546</v>
      </c>
      <c r="H331" s="6"/>
      <c r="I331" s="1"/>
    </row>
    <row r="332" spans="1:9" x14ac:dyDescent="0.2">
      <c r="A332" s="2" t="s">
        <v>747</v>
      </c>
      <c r="B332" s="4" t="s">
        <v>464</v>
      </c>
      <c r="C332" s="50" t="s">
        <v>766</v>
      </c>
      <c r="D332" s="69">
        <v>1944.8520000000001</v>
      </c>
      <c r="H332" s="6"/>
      <c r="I332" s="1"/>
    </row>
    <row r="333" spans="1:9" x14ac:dyDescent="0.2">
      <c r="A333" s="2" t="s">
        <v>748</v>
      </c>
      <c r="B333" s="4" t="s">
        <v>464</v>
      </c>
      <c r="C333" s="50" t="s">
        <v>465</v>
      </c>
      <c r="D333" s="69">
        <v>1969.422</v>
      </c>
      <c r="H333" s="6">
        <v>1145</v>
      </c>
      <c r="I333" s="1">
        <f>(H333*1.31)*1.01</f>
        <v>1514.9495000000002</v>
      </c>
    </row>
    <row r="334" spans="1:9" x14ac:dyDescent="0.2">
      <c r="A334" s="2" t="s">
        <v>749</v>
      </c>
      <c r="B334" s="4" t="s">
        <v>464</v>
      </c>
      <c r="C334" s="50" t="s">
        <v>767</v>
      </c>
      <c r="D334" s="69">
        <v>1993.9920000000002</v>
      </c>
      <c r="H334" s="6"/>
      <c r="I334" s="1"/>
    </row>
    <row r="335" spans="1:9" x14ac:dyDescent="0.2">
      <c r="A335" s="9" t="s">
        <v>752</v>
      </c>
      <c r="B335" s="4" t="s">
        <v>466</v>
      </c>
      <c r="C335" s="50" t="s">
        <v>768</v>
      </c>
      <c r="D335" s="69">
        <v>680.62800000000016</v>
      </c>
      <c r="H335" s="6"/>
      <c r="I335" s="1"/>
    </row>
    <row r="336" spans="1:9" x14ac:dyDescent="0.2">
      <c r="A336" s="2" t="s">
        <v>750</v>
      </c>
      <c r="B336" s="4" t="s">
        <v>466</v>
      </c>
      <c r="C336" s="50" t="s">
        <v>467</v>
      </c>
      <c r="D336" s="69">
        <v>705.19800000000009</v>
      </c>
      <c r="H336" s="6">
        <v>410</v>
      </c>
      <c r="I336" s="1">
        <f>(H336*1.31)*1.01</f>
        <v>542.471</v>
      </c>
    </row>
    <row r="337" spans="1:9" x14ac:dyDescent="0.2">
      <c r="A337" s="2" t="s">
        <v>751</v>
      </c>
      <c r="B337" s="4" t="s">
        <v>466</v>
      </c>
      <c r="C337" s="50" t="s">
        <v>769</v>
      </c>
      <c r="D337" s="69">
        <v>729.76800000000003</v>
      </c>
    </row>
    <row r="338" spans="1:9" x14ac:dyDescent="0.2">
      <c r="A338" s="86" t="s">
        <v>468</v>
      </c>
      <c r="B338" s="87"/>
      <c r="C338" s="87"/>
      <c r="D338" s="89"/>
      <c r="I338" s="1"/>
    </row>
    <row r="339" spans="1:9" x14ac:dyDescent="0.2">
      <c r="A339" s="2" t="s">
        <v>753</v>
      </c>
      <c r="B339" s="73" t="s">
        <v>469</v>
      </c>
      <c r="C339" s="74"/>
      <c r="D339" s="69">
        <v>561.6</v>
      </c>
      <c r="H339" s="6">
        <v>384</v>
      </c>
      <c r="I339" s="1">
        <f t="shared" ref="I339:I342" si="25">H339*1.13</f>
        <v>433.91999999999996</v>
      </c>
    </row>
    <row r="340" spans="1:9" x14ac:dyDescent="0.2">
      <c r="A340" s="2" t="s">
        <v>754</v>
      </c>
      <c r="B340" s="73" t="s">
        <v>470</v>
      </c>
      <c r="C340" s="74"/>
      <c r="D340" s="69">
        <v>733.2</v>
      </c>
      <c r="H340" s="6">
        <v>499</v>
      </c>
      <c r="I340" s="1">
        <f t="shared" si="25"/>
        <v>563.86999999999989</v>
      </c>
    </row>
    <row r="341" spans="1:9" x14ac:dyDescent="0.2">
      <c r="A341" s="2" t="s">
        <v>755</v>
      </c>
      <c r="B341" s="73" t="s">
        <v>471</v>
      </c>
      <c r="C341" s="74"/>
      <c r="D341" s="69">
        <v>148.20000000000002</v>
      </c>
      <c r="H341" s="6">
        <v>100</v>
      </c>
      <c r="I341" s="1">
        <f t="shared" si="25"/>
        <v>112.99999999999999</v>
      </c>
    </row>
    <row r="342" spans="1:9" x14ac:dyDescent="0.2">
      <c r="A342" s="2" t="s">
        <v>756</v>
      </c>
      <c r="B342" s="73" t="s">
        <v>472</v>
      </c>
      <c r="C342" s="74"/>
      <c r="D342" s="69">
        <v>208</v>
      </c>
      <c r="H342" s="6">
        <v>160</v>
      </c>
      <c r="I342" s="1">
        <f t="shared" si="25"/>
        <v>180.79999999999998</v>
      </c>
    </row>
    <row r="343" spans="1:9" x14ac:dyDescent="0.2">
      <c r="A343" s="2" t="s">
        <v>757</v>
      </c>
      <c r="B343" s="94" t="s">
        <v>473</v>
      </c>
      <c r="C343" s="96"/>
      <c r="D343" s="66" t="s">
        <v>210</v>
      </c>
      <c r="H343" s="6"/>
      <c r="I343" s="1"/>
    </row>
    <row r="344" spans="1:9" x14ac:dyDescent="0.2">
      <c r="A344" s="2" t="s">
        <v>758</v>
      </c>
      <c r="B344" s="109" t="s">
        <v>209</v>
      </c>
      <c r="C344" s="114"/>
      <c r="D344" s="33" t="s">
        <v>210</v>
      </c>
      <c r="H344" s="6"/>
      <c r="I344" s="1"/>
    </row>
    <row r="345" spans="1:9" x14ac:dyDescent="0.2">
      <c r="A345" s="2" t="s">
        <v>759</v>
      </c>
      <c r="B345" s="111" t="s">
        <v>211</v>
      </c>
      <c r="C345" s="112"/>
      <c r="D345" s="32" t="s">
        <v>210</v>
      </c>
      <c r="I345" s="1"/>
    </row>
    <row r="346" spans="1:9" x14ac:dyDescent="0.2">
      <c r="A346" s="28"/>
      <c r="B346" s="40"/>
      <c r="C346" s="40"/>
      <c r="D346" s="17"/>
      <c r="I346" s="1"/>
    </row>
    <row r="347" spans="1:9" x14ac:dyDescent="0.2">
      <c r="A347" s="28"/>
      <c r="B347" s="16"/>
      <c r="C347" s="16"/>
      <c r="D347" s="17"/>
      <c r="I347" s="1"/>
    </row>
    <row r="348" spans="1:9" ht="14.1" customHeight="1" x14ac:dyDescent="0.2">
      <c r="A348" s="27" t="s">
        <v>24</v>
      </c>
      <c r="B348" s="98" t="s">
        <v>474</v>
      </c>
      <c r="C348" s="98"/>
      <c r="D348" s="98"/>
      <c r="I348" s="1"/>
    </row>
    <row r="349" spans="1:9" ht="78.75" customHeight="1" x14ac:dyDescent="0.2">
      <c r="A349" s="99" t="s">
        <v>475</v>
      </c>
      <c r="B349" s="99"/>
      <c r="C349" s="99"/>
      <c r="D349" s="99"/>
      <c r="I349" s="1"/>
    </row>
    <row r="350" spans="1:9" x14ac:dyDescent="0.2">
      <c r="A350" s="30" t="s">
        <v>706</v>
      </c>
      <c r="B350" s="23" t="s">
        <v>476</v>
      </c>
      <c r="C350" s="47" t="s">
        <v>477</v>
      </c>
      <c r="D350" s="69">
        <v>7297.7579999999998</v>
      </c>
      <c r="H350" s="25">
        <v>4179</v>
      </c>
      <c r="I350" s="1">
        <f>(H350*1.33)*1.01</f>
        <v>5613.6507000000011</v>
      </c>
    </row>
    <row r="351" spans="1:9" x14ac:dyDescent="0.2">
      <c r="A351" s="2" t="s">
        <v>707</v>
      </c>
      <c r="B351" s="4" t="s">
        <v>478</v>
      </c>
      <c r="C351" s="45" t="s">
        <v>479</v>
      </c>
      <c r="D351" s="69">
        <v>9021.3240000000005</v>
      </c>
      <c r="H351" s="6">
        <v>5166</v>
      </c>
      <c r="I351" s="1">
        <f t="shared" ref="I351:I358" si="26">(H351*1.33)*1.01</f>
        <v>6939.4878000000008</v>
      </c>
    </row>
    <row r="352" spans="1:9" x14ac:dyDescent="0.2">
      <c r="A352" s="2" t="s">
        <v>708</v>
      </c>
      <c r="B352" s="4" t="s">
        <v>480</v>
      </c>
      <c r="C352" s="45" t="s">
        <v>477</v>
      </c>
      <c r="D352" s="69">
        <v>7940.4000000000005</v>
      </c>
      <c r="H352" s="6">
        <v>4547</v>
      </c>
      <c r="I352" s="1">
        <f t="shared" si="26"/>
        <v>6107.9850999999999</v>
      </c>
    </row>
    <row r="353" spans="1:9" x14ac:dyDescent="0.2">
      <c r="A353" s="2" t="s">
        <v>709</v>
      </c>
      <c r="B353" s="4" t="s">
        <v>481</v>
      </c>
      <c r="C353" s="45" t="s">
        <v>482</v>
      </c>
      <c r="D353" s="69">
        <v>7004.4000000000005</v>
      </c>
      <c r="H353" s="6">
        <v>4011</v>
      </c>
      <c r="I353" s="1">
        <f t="shared" si="26"/>
        <v>5387.9763000000003</v>
      </c>
    </row>
    <row r="354" spans="1:9" x14ac:dyDescent="0.2">
      <c r="A354" s="2" t="s">
        <v>710</v>
      </c>
      <c r="B354" s="4" t="s">
        <v>483</v>
      </c>
      <c r="C354" s="45" t="s">
        <v>484</v>
      </c>
      <c r="D354" s="69">
        <v>4087.2000000000003</v>
      </c>
      <c r="H354" s="6">
        <v>2339</v>
      </c>
      <c r="I354" s="1">
        <f t="shared" si="26"/>
        <v>3141.9787000000006</v>
      </c>
    </row>
    <row r="355" spans="1:9" x14ac:dyDescent="0.2">
      <c r="A355" s="2" t="s">
        <v>711</v>
      </c>
      <c r="B355" s="4" t="s">
        <v>485</v>
      </c>
      <c r="C355" s="45" t="s">
        <v>486</v>
      </c>
      <c r="D355" s="69">
        <v>3868.8</v>
      </c>
      <c r="H355" s="6">
        <v>2215</v>
      </c>
      <c r="I355" s="1">
        <f t="shared" si="26"/>
        <v>2975.4095000000002</v>
      </c>
    </row>
    <row r="356" spans="1:9" x14ac:dyDescent="0.2">
      <c r="A356" s="2" t="s">
        <v>712</v>
      </c>
      <c r="B356" s="4" t="s">
        <v>487</v>
      </c>
      <c r="C356" s="45" t="s">
        <v>486</v>
      </c>
      <c r="D356" s="69">
        <v>6060.6</v>
      </c>
      <c r="H356" s="6">
        <v>3472</v>
      </c>
      <c r="I356" s="1">
        <f t="shared" si="26"/>
        <v>4663.9376000000002</v>
      </c>
    </row>
    <row r="357" spans="1:9" x14ac:dyDescent="0.2">
      <c r="A357" s="2" t="s">
        <v>713</v>
      </c>
      <c r="B357" s="4" t="s">
        <v>488</v>
      </c>
      <c r="C357" s="45" t="s">
        <v>489</v>
      </c>
      <c r="D357" s="69">
        <v>19609.2</v>
      </c>
      <c r="H357" s="6">
        <v>11227</v>
      </c>
      <c r="I357" s="1">
        <f t="shared" si="26"/>
        <v>15081.229100000002</v>
      </c>
    </row>
    <row r="358" spans="1:9" x14ac:dyDescent="0.2">
      <c r="A358" s="2" t="s">
        <v>714</v>
      </c>
      <c r="B358" s="4" t="s">
        <v>490</v>
      </c>
      <c r="C358" s="45" t="s">
        <v>491</v>
      </c>
      <c r="D358" s="69">
        <v>6458.4000000000005</v>
      </c>
      <c r="H358" s="6">
        <v>3698</v>
      </c>
      <c r="I358" s="1">
        <f t="shared" si="26"/>
        <v>4967.5234</v>
      </c>
    </row>
    <row r="359" spans="1:9" x14ac:dyDescent="0.2">
      <c r="A359" s="90" t="s">
        <v>492</v>
      </c>
      <c r="B359" s="91"/>
      <c r="C359" s="91"/>
      <c r="D359" s="89"/>
      <c r="I359" s="1"/>
    </row>
    <row r="360" spans="1:9" x14ac:dyDescent="0.2">
      <c r="A360" s="2" t="s">
        <v>715</v>
      </c>
      <c r="B360" s="97" t="s">
        <v>209</v>
      </c>
      <c r="C360" s="97"/>
      <c r="D360" s="20" t="s">
        <v>210</v>
      </c>
      <c r="I360" s="1"/>
    </row>
    <row r="361" spans="1:9" x14ac:dyDescent="0.2">
      <c r="A361" s="2" t="s">
        <v>716</v>
      </c>
      <c r="B361" s="97" t="s">
        <v>211</v>
      </c>
      <c r="C361" s="97"/>
      <c r="D361" s="20" t="s">
        <v>210</v>
      </c>
      <c r="I361" s="1"/>
    </row>
    <row r="362" spans="1:9" x14ac:dyDescent="0.2">
      <c r="A362" s="28"/>
      <c r="B362" s="16"/>
      <c r="C362" s="16"/>
      <c r="D362" s="17"/>
      <c r="I362" s="1"/>
    </row>
    <row r="363" spans="1:9" x14ac:dyDescent="0.2">
      <c r="A363" s="28"/>
      <c r="B363" s="16"/>
      <c r="C363" s="16"/>
      <c r="D363" s="17"/>
      <c r="I363" s="1"/>
    </row>
    <row r="364" spans="1:9" ht="14.1" customHeight="1" x14ac:dyDescent="0.2">
      <c r="A364" s="27" t="s">
        <v>25</v>
      </c>
      <c r="B364" s="98" t="s">
        <v>493</v>
      </c>
      <c r="C364" s="98"/>
      <c r="D364" s="98"/>
      <c r="I364" s="1"/>
    </row>
    <row r="365" spans="1:9" ht="57" customHeight="1" x14ac:dyDescent="0.2">
      <c r="A365" s="113" t="s">
        <v>494</v>
      </c>
      <c r="B365" s="113"/>
      <c r="C365" s="113"/>
      <c r="D365" s="113"/>
      <c r="I365" s="1"/>
    </row>
    <row r="366" spans="1:9" x14ac:dyDescent="0.2">
      <c r="A366" s="100" t="s">
        <v>495</v>
      </c>
      <c r="B366" s="101"/>
      <c r="C366" s="101"/>
      <c r="D366" s="89"/>
      <c r="I366" s="1"/>
    </row>
    <row r="367" spans="1:9" x14ac:dyDescent="0.2">
      <c r="A367" s="10" t="s">
        <v>717</v>
      </c>
      <c r="B367" s="4" t="s">
        <v>496</v>
      </c>
      <c r="C367" s="45" t="s">
        <v>497</v>
      </c>
      <c r="D367" s="69">
        <v>5911.9319999999998</v>
      </c>
      <c r="H367" s="6">
        <v>3084</v>
      </c>
      <c r="I367" s="1">
        <f>(H367*1.46)*1.01</f>
        <v>4547.6664000000001</v>
      </c>
    </row>
    <row r="368" spans="1:9" x14ac:dyDescent="0.2">
      <c r="A368" s="10" t="s">
        <v>718</v>
      </c>
      <c r="B368" s="4" t="s">
        <v>498</v>
      </c>
      <c r="C368" s="45" t="s">
        <v>499</v>
      </c>
      <c r="D368" s="69">
        <v>7238.478000000001</v>
      </c>
      <c r="H368" s="6">
        <v>3776</v>
      </c>
      <c r="I368" s="1">
        <f t="shared" ref="I368:I376" si="27">(H368*1.46)*1.01</f>
        <v>5568.0896000000002</v>
      </c>
    </row>
    <row r="369" spans="1:9" x14ac:dyDescent="0.2">
      <c r="A369" s="35" t="s">
        <v>719</v>
      </c>
      <c r="B369" s="12" t="s">
        <v>500</v>
      </c>
      <c r="C369" s="48" t="s">
        <v>497</v>
      </c>
      <c r="D369" s="69">
        <v>13378.637999999999</v>
      </c>
      <c r="H369" s="14">
        <v>6979</v>
      </c>
      <c r="I369" s="1">
        <f t="shared" si="27"/>
        <v>10291.233400000001</v>
      </c>
    </row>
    <row r="370" spans="1:9" x14ac:dyDescent="0.2">
      <c r="A370" s="10" t="s">
        <v>720</v>
      </c>
      <c r="B370" s="26" t="s">
        <v>501</v>
      </c>
      <c r="C370" s="49" t="s">
        <v>499</v>
      </c>
      <c r="D370" s="69">
        <v>17235.582000000002</v>
      </c>
      <c r="H370" s="21">
        <v>8991</v>
      </c>
      <c r="I370" s="1">
        <f t="shared" si="27"/>
        <v>13258.1286</v>
      </c>
    </row>
    <row r="371" spans="1:9" x14ac:dyDescent="0.2">
      <c r="A371" s="92" t="s">
        <v>502</v>
      </c>
      <c r="B371" s="92"/>
      <c r="C371" s="92"/>
      <c r="D371" s="92"/>
      <c r="I371" s="1"/>
    </row>
    <row r="372" spans="1:9" x14ac:dyDescent="0.2">
      <c r="A372" s="36" t="s">
        <v>721</v>
      </c>
      <c r="B372" s="23" t="s">
        <v>503</v>
      </c>
      <c r="C372" s="47" t="s">
        <v>504</v>
      </c>
      <c r="D372" s="69">
        <v>1856.4</v>
      </c>
      <c r="H372" s="25">
        <v>968</v>
      </c>
      <c r="I372" s="1">
        <f t="shared" si="27"/>
        <v>1427.4128000000001</v>
      </c>
    </row>
    <row r="373" spans="1:9" x14ac:dyDescent="0.2">
      <c r="A373" s="10" t="s">
        <v>722</v>
      </c>
      <c r="B373" s="4" t="s">
        <v>505</v>
      </c>
      <c r="C373" s="45" t="s">
        <v>506</v>
      </c>
      <c r="D373" s="69">
        <v>2503.8000000000002</v>
      </c>
      <c r="H373" s="6">
        <v>1306</v>
      </c>
      <c r="I373" s="1">
        <f t="shared" si="27"/>
        <v>1925.8276000000001</v>
      </c>
    </row>
    <row r="374" spans="1:9" x14ac:dyDescent="0.2">
      <c r="A374" s="10" t="s">
        <v>723</v>
      </c>
      <c r="B374" s="4" t="s">
        <v>507</v>
      </c>
      <c r="C374" s="45" t="s">
        <v>508</v>
      </c>
      <c r="D374" s="69">
        <v>6770.4000000000005</v>
      </c>
      <c r="H374" s="6">
        <v>3531</v>
      </c>
      <c r="I374" s="1">
        <f t="shared" si="27"/>
        <v>5206.8126000000002</v>
      </c>
    </row>
    <row r="375" spans="1:9" x14ac:dyDescent="0.2">
      <c r="A375" s="35" t="s">
        <v>724</v>
      </c>
      <c r="B375" s="12" t="s">
        <v>509</v>
      </c>
      <c r="C375" s="48" t="s">
        <v>510</v>
      </c>
      <c r="D375" s="69">
        <v>6801.6</v>
      </c>
      <c r="H375" s="14">
        <v>3547</v>
      </c>
      <c r="I375" s="1">
        <f t="shared" si="27"/>
        <v>5230.4062000000004</v>
      </c>
    </row>
    <row r="376" spans="1:9" x14ac:dyDescent="0.2">
      <c r="A376" s="10" t="s">
        <v>725</v>
      </c>
      <c r="B376" s="19" t="s">
        <v>511</v>
      </c>
      <c r="C376" s="49" t="s">
        <v>512</v>
      </c>
      <c r="D376" s="69">
        <v>9102.6</v>
      </c>
      <c r="H376" s="21">
        <v>4748</v>
      </c>
      <c r="I376" s="1">
        <f t="shared" si="27"/>
        <v>7001.4008000000003</v>
      </c>
    </row>
    <row r="377" spans="1:9" x14ac:dyDescent="0.2">
      <c r="A377" s="92" t="s">
        <v>513</v>
      </c>
      <c r="B377" s="92"/>
      <c r="C377" s="92"/>
      <c r="D377" s="92"/>
      <c r="I377" s="1"/>
    </row>
    <row r="378" spans="1:9" x14ac:dyDescent="0.2">
      <c r="A378" s="37" t="s">
        <v>726</v>
      </c>
      <c r="B378" s="115" t="s">
        <v>514</v>
      </c>
      <c r="C378" s="116"/>
      <c r="D378" s="69">
        <v>31.200000000000003</v>
      </c>
      <c r="H378" s="38">
        <v>21</v>
      </c>
      <c r="I378" s="1">
        <f t="shared" ref="I378" si="28">H378*1.13</f>
        <v>23.729999999999997</v>
      </c>
    </row>
    <row r="379" spans="1:9" x14ac:dyDescent="0.2">
      <c r="A379" s="10" t="s">
        <v>727</v>
      </c>
      <c r="B379" s="97" t="s">
        <v>209</v>
      </c>
      <c r="C379" s="97"/>
      <c r="D379" s="20" t="s">
        <v>210</v>
      </c>
      <c r="I379" s="1"/>
    </row>
    <row r="380" spans="1:9" x14ac:dyDescent="0.2">
      <c r="A380" s="10" t="s">
        <v>728</v>
      </c>
      <c r="B380" s="97" t="s">
        <v>211</v>
      </c>
      <c r="C380" s="97"/>
      <c r="D380" s="20" t="s">
        <v>210</v>
      </c>
      <c r="I380" s="1"/>
    </row>
    <row r="381" spans="1:9" x14ac:dyDescent="0.2">
      <c r="A381" s="34"/>
      <c r="B381" s="43"/>
      <c r="C381" s="43"/>
      <c r="D381" s="17"/>
      <c r="I381" s="1"/>
    </row>
    <row r="382" spans="1:9" x14ac:dyDescent="0.2">
      <c r="A382" s="34"/>
      <c r="B382" s="43"/>
      <c r="C382" s="43"/>
      <c r="D382" s="17"/>
      <c r="I382" s="1"/>
    </row>
    <row r="383" spans="1:9" x14ac:dyDescent="0.2">
      <c r="A383" s="34"/>
      <c r="B383" s="16"/>
      <c r="C383" s="16"/>
      <c r="D383" s="17"/>
      <c r="I383" s="1"/>
    </row>
    <row r="384" spans="1:9" x14ac:dyDescent="0.2">
      <c r="A384" s="34"/>
      <c r="B384" s="16"/>
      <c r="C384" s="16"/>
      <c r="D384" s="17"/>
      <c r="I384" s="1"/>
    </row>
    <row r="385" spans="1:9" ht="14.1" customHeight="1" x14ac:dyDescent="0.2">
      <c r="A385" s="27" t="s">
        <v>26</v>
      </c>
      <c r="B385" s="98" t="s">
        <v>515</v>
      </c>
      <c r="C385" s="98"/>
      <c r="D385" s="98"/>
      <c r="I385" s="1"/>
    </row>
    <row r="386" spans="1:9" ht="60" customHeight="1" x14ac:dyDescent="0.2">
      <c r="A386" s="99" t="s">
        <v>516</v>
      </c>
      <c r="B386" s="99"/>
      <c r="C386" s="99"/>
      <c r="D386" s="99"/>
      <c r="I386" s="1"/>
    </row>
    <row r="387" spans="1:9" x14ac:dyDescent="0.2">
      <c r="A387" s="36" t="s">
        <v>729</v>
      </c>
      <c r="B387" s="23" t="s">
        <v>517</v>
      </c>
      <c r="C387" s="47" t="s">
        <v>518</v>
      </c>
      <c r="D387" s="69">
        <v>3432</v>
      </c>
      <c r="H387" s="24" t="s">
        <v>519</v>
      </c>
      <c r="I387" s="1">
        <f t="shared" ref="I387:I395" si="29">(H387*1.23)*1.01</f>
        <v>2642.3721</v>
      </c>
    </row>
    <row r="388" spans="1:9" x14ac:dyDescent="0.2">
      <c r="A388" s="10" t="s">
        <v>730</v>
      </c>
      <c r="B388" s="4" t="s">
        <v>520</v>
      </c>
      <c r="C388" s="45" t="s">
        <v>518</v>
      </c>
      <c r="D388" s="69">
        <v>3759.6</v>
      </c>
      <c r="H388" s="5" t="s">
        <v>521</v>
      </c>
      <c r="I388" s="1">
        <f t="shared" si="29"/>
        <v>2892.0744</v>
      </c>
    </row>
    <row r="389" spans="1:9" x14ac:dyDescent="0.2">
      <c r="A389" s="10" t="s">
        <v>731</v>
      </c>
      <c r="B389" s="4" t="s">
        <v>522</v>
      </c>
      <c r="C389" s="45" t="s">
        <v>523</v>
      </c>
      <c r="D389" s="69">
        <v>5124.6000000000004</v>
      </c>
      <c r="H389" s="5" t="s">
        <v>524</v>
      </c>
      <c r="I389" s="1">
        <f t="shared" si="29"/>
        <v>3941.8179</v>
      </c>
    </row>
    <row r="390" spans="1:9" x14ac:dyDescent="0.2">
      <c r="A390" s="10" t="s">
        <v>732</v>
      </c>
      <c r="B390" s="4" t="s">
        <v>525</v>
      </c>
      <c r="C390" s="45" t="s">
        <v>523</v>
      </c>
      <c r="D390" s="69">
        <v>5764.2</v>
      </c>
      <c r="H390" s="5" t="s">
        <v>526</v>
      </c>
      <c r="I390" s="1">
        <f t="shared" si="29"/>
        <v>4433.7686999999996</v>
      </c>
    </row>
    <row r="391" spans="1:9" x14ac:dyDescent="0.2">
      <c r="A391" s="10" t="s">
        <v>733</v>
      </c>
      <c r="B391" s="4" t="s">
        <v>527</v>
      </c>
      <c r="C391" s="45" t="s">
        <v>523</v>
      </c>
      <c r="D391" s="69">
        <v>5460</v>
      </c>
      <c r="H391" s="5" t="s">
        <v>528</v>
      </c>
      <c r="I391" s="1">
        <f t="shared" si="29"/>
        <v>4197.7317000000003</v>
      </c>
    </row>
    <row r="392" spans="1:9" x14ac:dyDescent="0.2">
      <c r="A392" s="10" t="s">
        <v>734</v>
      </c>
      <c r="B392" s="4" t="s">
        <v>529</v>
      </c>
      <c r="C392" s="45" t="s">
        <v>523</v>
      </c>
      <c r="D392" s="69">
        <v>6099.6</v>
      </c>
      <c r="H392" s="5" t="s">
        <v>530</v>
      </c>
      <c r="I392" s="1">
        <f t="shared" si="29"/>
        <v>4689.6824999999999</v>
      </c>
    </row>
    <row r="393" spans="1:9" x14ac:dyDescent="0.2">
      <c r="A393" s="10" t="s">
        <v>735</v>
      </c>
      <c r="B393" s="4" t="s">
        <v>531</v>
      </c>
      <c r="C393" s="45" t="s">
        <v>532</v>
      </c>
      <c r="D393" s="69">
        <v>5124.6000000000004</v>
      </c>
      <c r="H393" s="5" t="s">
        <v>524</v>
      </c>
      <c r="I393" s="1">
        <f t="shared" si="29"/>
        <v>3941.8179</v>
      </c>
    </row>
    <row r="394" spans="1:9" x14ac:dyDescent="0.2">
      <c r="A394" s="10" t="s">
        <v>736</v>
      </c>
      <c r="B394" s="4" t="s">
        <v>533</v>
      </c>
      <c r="C394" s="45" t="s">
        <v>534</v>
      </c>
      <c r="D394" s="69">
        <v>4251</v>
      </c>
      <c r="H394" s="6">
        <v>2632</v>
      </c>
      <c r="I394" s="1">
        <f t="shared" si="29"/>
        <v>3269.7336</v>
      </c>
    </row>
    <row r="395" spans="1:9" x14ac:dyDescent="0.2">
      <c r="A395" s="10" t="s">
        <v>737</v>
      </c>
      <c r="B395" s="4" t="s">
        <v>535</v>
      </c>
      <c r="C395" s="45" t="s">
        <v>536</v>
      </c>
      <c r="D395" s="69">
        <v>1458.6000000000001</v>
      </c>
      <c r="H395" s="6">
        <v>902</v>
      </c>
      <c r="I395" s="1">
        <f t="shared" si="29"/>
        <v>1120.5545999999999</v>
      </c>
    </row>
    <row r="396" spans="1:9" x14ac:dyDescent="0.2">
      <c r="A396" s="86" t="s">
        <v>513</v>
      </c>
      <c r="B396" s="87"/>
      <c r="C396" s="87"/>
      <c r="D396" s="89"/>
    </row>
    <row r="397" spans="1:9" x14ac:dyDescent="0.2">
      <c r="A397" s="10" t="s">
        <v>738</v>
      </c>
      <c r="B397" s="73" t="s">
        <v>438</v>
      </c>
      <c r="C397" s="74"/>
      <c r="D397" s="69">
        <v>182</v>
      </c>
    </row>
    <row r="398" spans="1:9" x14ac:dyDescent="0.2">
      <c r="A398" s="10" t="s">
        <v>739</v>
      </c>
      <c r="B398" s="73" t="s">
        <v>209</v>
      </c>
      <c r="C398" s="93"/>
      <c r="D398" s="24" t="s">
        <v>210</v>
      </c>
    </row>
    <row r="401" spans="11:17" x14ac:dyDescent="0.2">
      <c r="K401" s="72"/>
      <c r="L401" s="72"/>
      <c r="M401" s="72"/>
      <c r="N401" s="72"/>
      <c r="O401" s="72"/>
      <c r="P401" s="53"/>
      <c r="Q401" s="53"/>
    </row>
    <row r="404" spans="11:17" ht="18" customHeight="1" x14ac:dyDescent="0.2">
      <c r="K404" s="52"/>
      <c r="L404" s="52"/>
    </row>
    <row r="406" spans="11:17" x14ac:dyDescent="0.2">
      <c r="K406" s="52"/>
      <c r="L406" s="52"/>
      <c r="M406" s="52"/>
      <c r="N406" s="52"/>
      <c r="O406" s="52"/>
    </row>
  </sheetData>
  <mergeCells count="145">
    <mergeCell ref="A1:D1"/>
    <mergeCell ref="B360:C360"/>
    <mergeCell ref="B361:C361"/>
    <mergeCell ref="B398:C398"/>
    <mergeCell ref="B380:C380"/>
    <mergeCell ref="B397:C397"/>
    <mergeCell ref="B385:D385"/>
    <mergeCell ref="A386:D386"/>
    <mergeCell ref="A396:D396"/>
    <mergeCell ref="B364:D364"/>
    <mergeCell ref="A365:D365"/>
    <mergeCell ref="A366:D366"/>
    <mergeCell ref="A371:D371"/>
    <mergeCell ref="A377:D377"/>
    <mergeCell ref="B378:C378"/>
    <mergeCell ref="B379:C379"/>
    <mergeCell ref="B340:C340"/>
    <mergeCell ref="B341:C341"/>
    <mergeCell ref="B342:C342"/>
    <mergeCell ref="B343:C343"/>
    <mergeCell ref="B344:C344"/>
    <mergeCell ref="B345:C345"/>
    <mergeCell ref="B348:D348"/>
    <mergeCell ref="A349:D349"/>
    <mergeCell ref="A359:D359"/>
    <mergeCell ref="A289:D289"/>
    <mergeCell ref="A306:D306"/>
    <mergeCell ref="B307:C307"/>
    <mergeCell ref="B308:C308"/>
    <mergeCell ref="B309:C309"/>
    <mergeCell ref="B312:D312"/>
    <mergeCell ref="A313:D313"/>
    <mergeCell ref="A338:D338"/>
    <mergeCell ref="B339:C339"/>
    <mergeCell ref="A282:D282"/>
    <mergeCell ref="B283:C283"/>
    <mergeCell ref="B284:C284"/>
    <mergeCell ref="B285:C285"/>
    <mergeCell ref="B288:D288"/>
    <mergeCell ref="B227:C227"/>
    <mergeCell ref="B228:C228"/>
    <mergeCell ref="B231:D231"/>
    <mergeCell ref="A232:D232"/>
    <mergeCell ref="A233:D233"/>
    <mergeCell ref="A242:D242"/>
    <mergeCell ref="A257:D257"/>
    <mergeCell ref="A265:D265"/>
    <mergeCell ref="A268:D268"/>
    <mergeCell ref="A218:D218"/>
    <mergeCell ref="B222:C222"/>
    <mergeCell ref="B223:C223"/>
    <mergeCell ref="A224:D224"/>
    <mergeCell ref="B225:C225"/>
    <mergeCell ref="B226:C226"/>
    <mergeCell ref="B165:C165"/>
    <mergeCell ref="B166:C166"/>
    <mergeCell ref="B169:D169"/>
    <mergeCell ref="A170:D170"/>
    <mergeCell ref="A171:D171"/>
    <mergeCell ref="A177:D177"/>
    <mergeCell ref="A188:D188"/>
    <mergeCell ref="A196:D196"/>
    <mergeCell ref="A211:D211"/>
    <mergeCell ref="A152:D152"/>
    <mergeCell ref="A155:D155"/>
    <mergeCell ref="A158:D158"/>
    <mergeCell ref="B159:C159"/>
    <mergeCell ref="B160:C160"/>
    <mergeCell ref="B161:C161"/>
    <mergeCell ref="B162:C162"/>
    <mergeCell ref="B163:C163"/>
    <mergeCell ref="B164:C164"/>
    <mergeCell ref="B131:C131"/>
    <mergeCell ref="B132:C132"/>
    <mergeCell ref="B135:D135"/>
    <mergeCell ref="A136:D136"/>
    <mergeCell ref="A137:D137"/>
    <mergeCell ref="A140:D140"/>
    <mergeCell ref="A143:D143"/>
    <mergeCell ref="A146:D146"/>
    <mergeCell ref="A149:D149"/>
    <mergeCell ref="B122:C122"/>
    <mergeCell ref="B123:C123"/>
    <mergeCell ref="B124:C124"/>
    <mergeCell ref="B125:C125"/>
    <mergeCell ref="B126:C126"/>
    <mergeCell ref="B127:C127"/>
    <mergeCell ref="B128:C128"/>
    <mergeCell ref="A129:D129"/>
    <mergeCell ref="B130:C130"/>
    <mergeCell ref="B103:D103"/>
    <mergeCell ref="A104:D104"/>
    <mergeCell ref="A105:D105"/>
    <mergeCell ref="A112:D112"/>
    <mergeCell ref="A117:D117"/>
    <mergeCell ref="B118:C118"/>
    <mergeCell ref="B119:C119"/>
    <mergeCell ref="B120:C120"/>
    <mergeCell ref="B121:C12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83:C83"/>
    <mergeCell ref="A89:D89"/>
    <mergeCell ref="B90:C90"/>
    <mergeCell ref="B91:C91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K2:L2"/>
    <mergeCell ref="K401:L401"/>
    <mergeCell ref="M401:O401"/>
    <mergeCell ref="B79:C79"/>
    <mergeCell ref="B80:C80"/>
    <mergeCell ref="B81:C81"/>
    <mergeCell ref="B82:C82"/>
    <mergeCell ref="A2:D2"/>
    <mergeCell ref="A7:D7"/>
    <mergeCell ref="B9:D9"/>
    <mergeCell ref="A10:D10"/>
    <mergeCell ref="A11:D11"/>
    <mergeCell ref="A18:D18"/>
    <mergeCell ref="A25:D25"/>
    <mergeCell ref="A30:D30"/>
    <mergeCell ref="A35:D35"/>
    <mergeCell ref="A40:D40"/>
    <mergeCell ref="A45:D45"/>
    <mergeCell ref="A50:D50"/>
    <mergeCell ref="A55:D55"/>
    <mergeCell ref="A60:D60"/>
    <mergeCell ref="A65:D65"/>
    <mergeCell ref="A68:D68"/>
    <mergeCell ref="B69:C69"/>
  </mergeCells>
  <phoneticPr fontId="18" type="noConversion"/>
  <printOptions horizontalCentered="1"/>
  <pageMargins left="0.25" right="0.25" top="0.75" bottom="0.75" header="0.3" footer="0.3"/>
  <pageSetup paperSize="9" scale="53" fitToHeight="0" orientation="portrait" r:id="rId1"/>
  <headerFooter>
    <oddFooter>&amp;Lwww.uch-mebel.com&amp;C&amp;P из &amp;N&amp;Rmail@uch-mebel.com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Александр Кентербериийский</cp:lastModifiedBy>
  <cp:lastPrinted>2021-02-04T13:55:59Z</cp:lastPrinted>
  <dcterms:created xsi:type="dcterms:W3CDTF">2019-04-30T12:37:28Z</dcterms:created>
  <dcterms:modified xsi:type="dcterms:W3CDTF">2021-04-19T19:22:16Z</dcterms:modified>
</cp:coreProperties>
</file>